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oHunte240\Documents\Sites\dol.wa.gov (Cloud - Stage)\about\docs\driver-reports\"/>
    </mc:Choice>
  </mc:AlternateContent>
  <bookViews>
    <workbookView xWindow="0" yWindow="0" windowWidth="23040" windowHeight="9516" tabRatio="651" firstSheet="1" activeTab="5"/>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62913"/>
</workbook>
</file>

<file path=xl/calcChain.xml><?xml version="1.0" encoding="utf-8"?>
<calcChain xmlns="http://schemas.openxmlformats.org/spreadsheetml/2006/main">
  <c r="D56" i="24" l="1"/>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G12" i="19"/>
  <c r="D12" i="19"/>
  <c r="G11" i="19"/>
  <c r="D11" i="19"/>
  <c r="G10" i="19"/>
  <c r="D10" i="19"/>
  <c r="G9" i="19"/>
  <c r="D9" i="19"/>
  <c r="G8" i="19"/>
  <c r="D8" i="19"/>
  <c r="G5" i="19"/>
  <c r="D5" i="19"/>
  <c r="F12" i="19"/>
  <c r="C12" i="19"/>
  <c r="F11" i="19"/>
  <c r="C11" i="19"/>
  <c r="F10" i="19"/>
  <c r="C10" i="19"/>
  <c r="F9" i="19"/>
  <c r="C9" i="19"/>
  <c r="F8" i="19"/>
  <c r="C8" i="19"/>
  <c r="F5" i="19"/>
  <c r="C5" i="19"/>
  <c r="D3" i="19"/>
  <c r="B453" i="18"/>
  <c r="D453" i="18"/>
  <c r="F453" i="18"/>
  <c r="W453" i="18" s="1"/>
  <c r="H453" i="18"/>
  <c r="J453" i="18"/>
  <c r="L453" i="18"/>
  <c r="N453" i="18"/>
  <c r="P453" i="18"/>
  <c r="R453" i="18"/>
  <c r="T453" i="18"/>
  <c r="AC453" i="18"/>
  <c r="AD453" i="18" s="1"/>
  <c r="AL453" i="18"/>
  <c r="DA466" i="21"/>
  <c r="DB466" i="21"/>
  <c r="DC466" i="21"/>
  <c r="BW466" i="21"/>
  <c r="BX466" i="21"/>
  <c r="BZ466" i="21"/>
  <c r="CA466" i="21" s="1"/>
  <c r="CD466" i="21"/>
  <c r="CE466" i="21"/>
  <c r="CF466" i="21"/>
  <c r="CG466" i="21"/>
  <c r="CH466" i="21"/>
  <c r="BS466" i="21"/>
  <c r="BS467" i="21"/>
  <c r="BQ466" i="21"/>
  <c r="Y453" i="18" l="1"/>
  <c r="X453" i="18"/>
  <c r="Z453" i="18"/>
  <c r="V453" i="18"/>
  <c r="AG453" i="18"/>
  <c r="AI453" i="18" s="1"/>
  <c r="AJ453" i="18" s="1"/>
  <c r="AK453" i="18" s="1"/>
  <c r="AE453" i="18"/>
  <c r="G17" i="19" l="1"/>
  <c r="G16" i="19"/>
  <c r="D17" i="19"/>
  <c r="D16" i="19"/>
  <c r="B452" i="18" l="1"/>
  <c r="V452" i="18" s="1"/>
  <c r="D452" i="18"/>
  <c r="F452" i="18"/>
  <c r="W452" i="18" s="1"/>
  <c r="H452" i="18"/>
  <c r="J452" i="18"/>
  <c r="L452" i="18"/>
  <c r="N452" i="18"/>
  <c r="P452" i="18" s="1"/>
  <c r="R452" i="18"/>
  <c r="T452" i="18"/>
  <c r="AC452" i="18"/>
  <c r="AD452" i="18" s="1"/>
  <c r="Z452" i="18" l="1"/>
  <c r="Y452" i="18"/>
  <c r="X452" i="18"/>
  <c r="AG452" i="18"/>
  <c r="AI452" i="18" s="1"/>
  <c r="AE452" i="18"/>
  <c r="DA465" i="21"/>
  <c r="DB465" i="21"/>
  <c r="DC465" i="21"/>
  <c r="CD465" i="21"/>
  <c r="CE465" i="21"/>
  <c r="CF465" i="21"/>
  <c r="CG465" i="21"/>
  <c r="CH465" i="21"/>
  <c r="BW465" i="21" l="1"/>
  <c r="BX465" i="21"/>
  <c r="BZ465" i="21"/>
  <c r="BS465" i="21"/>
  <c r="BQ465" i="21"/>
  <c r="B451" i="18" l="1"/>
  <c r="F451" i="18"/>
  <c r="J451" i="18"/>
  <c r="N451" i="18"/>
  <c r="R451" i="18"/>
  <c r="AC451" i="18"/>
  <c r="BW464" i="21"/>
  <c r="CD464" i="21"/>
  <c r="CE464" i="21"/>
  <c r="CF464" i="21"/>
  <c r="CG464" i="21"/>
  <c r="CH464" i="21"/>
  <c r="BQ464" i="21"/>
  <c r="BS464" i="21" l="1"/>
  <c r="DC464" i="21" s="1"/>
  <c r="Y451" i="18"/>
  <c r="X451" i="18"/>
  <c r="W451" i="18"/>
  <c r="V451" i="18"/>
  <c r="AG451" i="18"/>
  <c r="Z451" i="18"/>
  <c r="B450" i="18" l="1"/>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F445" i="18"/>
  <c r="J445" i="18"/>
  <c r="N445" i="18"/>
  <c r="R445" i="18"/>
  <c r="AC445" i="18"/>
  <c r="BW458" i="21"/>
  <c r="CD458" i="21"/>
  <c r="CE458" i="21"/>
  <c r="CF458" i="21"/>
  <c r="CG458" i="21"/>
  <c r="CH458" i="21"/>
  <c r="BQ458" i="21"/>
  <c r="BS458" i="21" s="1"/>
  <c r="DC458" i="21" l="1"/>
  <c r="W445" i="18"/>
  <c r="V445" i="18"/>
  <c r="X445" i="18"/>
  <c r="Z445" i="18"/>
  <c r="Y445" i="18"/>
  <c r="AG445" i="18"/>
  <c r="B444" i="18" l="1"/>
  <c r="F444" i="18"/>
  <c r="J444" i="18"/>
  <c r="N444" i="18"/>
  <c r="R444" i="18"/>
  <c r="AC444" i="18"/>
  <c r="CH457" i="21"/>
  <c r="CG457" i="21"/>
  <c r="CF457" i="21"/>
  <c r="CE457" i="21"/>
  <c r="CD457" i="21"/>
  <c r="BW457" i="21"/>
  <c r="BQ457" i="21"/>
  <c r="BS457" i="21" s="1"/>
  <c r="Z444" i="18" l="1"/>
  <c r="W444" i="18"/>
  <c r="Y444" i="18"/>
  <c r="X444" i="18"/>
  <c r="V444" i="18"/>
  <c r="AG444" i="18"/>
  <c r="DC457" i="21"/>
  <c r="B443" i="18"/>
  <c r="F443" i="18"/>
  <c r="J443" i="18"/>
  <c r="X443" i="18" s="1"/>
  <c r="N443" i="18"/>
  <c r="Y443" i="18" s="1"/>
  <c r="R443" i="18"/>
  <c r="AC443" i="18"/>
  <c r="AG443" i="18" s="1"/>
  <c r="CH456" i="21"/>
  <c r="CG456" i="21"/>
  <c r="CF456" i="21"/>
  <c r="CE456" i="21"/>
  <c r="CD456" i="21"/>
  <c r="BW456" i="21"/>
  <c r="BQ456" i="21"/>
  <c r="BS456" i="21" s="1"/>
  <c r="CH455" i="21"/>
  <c r="CG455" i="21"/>
  <c r="CF455" i="21"/>
  <c r="CE455" i="21"/>
  <c r="CD455" i="21"/>
  <c r="BW455" i="21"/>
  <c r="BQ455" i="21"/>
  <c r="BS455" i="21" s="1"/>
  <c r="DC455" i="21" s="1"/>
  <c r="Z443" i="18" l="1"/>
  <c r="DC456" i="21"/>
  <c r="V443" i="18"/>
  <c r="W443" i="18"/>
  <c r="B442" i="18" l="1"/>
  <c r="F442" i="18"/>
  <c r="J442" i="18"/>
  <c r="N442" i="18"/>
  <c r="R442" i="18"/>
  <c r="AC442" i="18"/>
  <c r="V442" i="18" l="1"/>
  <c r="W442" i="18"/>
  <c r="Z442" i="18"/>
  <c r="Y442" i="18"/>
  <c r="X442" i="18"/>
  <c r="AG442" i="18"/>
  <c r="B441" i="18" l="1"/>
  <c r="F441" i="18"/>
  <c r="J441" i="18"/>
  <c r="N441" i="18"/>
  <c r="R441" i="18"/>
  <c r="AC441" i="18"/>
  <c r="W441" i="18" l="1"/>
  <c r="V441" i="18"/>
  <c r="Y441" i="18"/>
  <c r="X441" i="18"/>
  <c r="AG441" i="18"/>
  <c r="Z441" i="18"/>
  <c r="BW454" i="21" l="1"/>
  <c r="CD454" i="21"/>
  <c r="CE454" i="21"/>
  <c r="CF454" i="21"/>
  <c r="CG454" i="21"/>
  <c r="CH454" i="21"/>
  <c r="BQ454" i="21"/>
  <c r="BS454" i="21" s="1"/>
  <c r="DC454" i="21" l="1"/>
  <c r="B440" i="18"/>
  <c r="F440" i="18"/>
  <c r="J440" i="18"/>
  <c r="L451" i="18" s="1"/>
  <c r="N440" i="18"/>
  <c r="P451" i="18" s="1"/>
  <c r="R440" i="18"/>
  <c r="T451" i="18" s="1"/>
  <c r="AC440" i="18"/>
  <c r="W440" i="18" l="1"/>
  <c r="H451" i="18"/>
  <c r="V440" i="18"/>
  <c r="D451" i="18"/>
  <c r="AD451" i="18"/>
  <c r="Z440" i="18"/>
  <c r="X440" i="18"/>
  <c r="AG440" i="18"/>
  <c r="Y440" i="18"/>
  <c r="BW453" i="21" l="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DB444" i="21" s="1"/>
  <c r="X420" i="18"/>
  <c r="AG420" i="18"/>
  <c r="Z420" i="18"/>
  <c r="V420" i="18"/>
  <c r="Y420" i="18"/>
  <c r="W420" i="18"/>
  <c r="DC433" i="21" l="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C431" i="2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AE426" i="18" l="1"/>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DB441" i="21" s="1"/>
  <c r="AG417" i="18"/>
  <c r="V417" i="18"/>
  <c r="Y417" i="18"/>
  <c r="W417" i="18"/>
  <c r="DC430" i="21" l="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DA454" i="21" s="1"/>
  <c r="BO420" i="21"/>
  <c r="BS420" i="21" s="1"/>
  <c r="BO421" i="21"/>
  <c r="BS421" i="21" s="1"/>
  <c r="DA456" i="21" s="1"/>
  <c r="BO422" i="21"/>
  <c r="BS422" i="21" s="1"/>
  <c r="H412" i="18" l="1"/>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4" i="24"/>
  <c r="E55" i="24"/>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G19" i="19" s="1"/>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DB406" i="21" l="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E11" i="19"/>
  <c r="P382" i="18"/>
  <c r="Z217" i="18"/>
  <c r="E12" i="19"/>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X92" i="21" s="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S171" i="21" s="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S174" i="21" s="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BX261" i="21"/>
  <c r="CF68" i="21"/>
  <c r="BX370" i="21"/>
  <c r="G23" i="19"/>
  <c r="BW66" i="21" l="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E10" i="19"/>
  <c r="H391" i="18"/>
  <c r="E9" i="19"/>
  <c r="D391" i="18"/>
  <c r="E8" i="19"/>
  <c r="AD391" i="18"/>
  <c r="D6" i="19"/>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E6" i="19"/>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E5" i="19"/>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F55" i="24"/>
  <c r="F54" i="24"/>
  <c r="E53" i="24"/>
  <c r="F53" i="24" s="1"/>
  <c r="F52"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12" i="24"/>
  <c r="F11" i="24"/>
  <c r="F10" i="24"/>
  <c r="F9" i="24"/>
  <c r="F8" i="24"/>
  <c r="F7" i="24"/>
  <c r="F6" i="24"/>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F5" i="24"/>
  <c r="AI451" i="18" l="1"/>
  <c r="BZ464" i="21"/>
  <c r="BZ463" i="21" l="1"/>
  <c r="AI450" i="18"/>
  <c r="BZ462" i="21" l="1"/>
  <c r="AI449" i="18"/>
  <c r="BZ461" i="21" l="1"/>
  <c r="AI448" i="18"/>
  <c r="BZ460" i="21" l="1"/>
  <c r="AI447" i="18"/>
  <c r="AI446" i="18" l="1"/>
  <c r="BZ459" i="21"/>
  <c r="AI443" i="18" l="1"/>
  <c r="BZ456" i="21"/>
  <c r="BZ458" i="21"/>
  <c r="AI445" i="18"/>
  <c r="BZ454" i="21"/>
  <c r="BZ457" i="21"/>
  <c r="AI444" i="18"/>
  <c r="BZ455" i="21"/>
  <c r="AI442" i="18"/>
  <c r="AI441" i="18" l="1"/>
  <c r="AJ452" i="18" s="1"/>
  <c r="AK452" i="18" s="1"/>
  <c r="AL452" i="18"/>
  <c r="CA465" i="21"/>
  <c r="BZ453" i="21"/>
  <c r="CA464" i="21" s="1"/>
  <c r="BZ452" i="21" l="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AL113"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28" i="18" l="1"/>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alcChain>
</file>

<file path=xl/comments1.xml><?xml version="1.0" encoding="utf-8"?>
<comments xmlns="http://schemas.openxmlformats.org/spreadsheetml/2006/main">
  <authors>
    <author>A.Vogel</author>
    <author>Robert Plue</author>
  </authors>
  <commentList>
    <comment ref="D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text>
        <r>
          <rPr>
            <b/>
            <sz val="8"/>
            <color indexed="81"/>
            <rFont val="Tahoma"/>
            <family val="2"/>
          </rPr>
          <t>Robert Plue:</t>
        </r>
        <r>
          <rPr>
            <sz val="8"/>
            <color indexed="81"/>
            <rFont val="Tahoma"/>
            <family val="2"/>
          </rPr>
          <t xml:space="preserve">
Uses an Absolute address, verify updates.</t>
        </r>
      </text>
    </comment>
    <comment ref="AJ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authors>
    <author>Robert Plue</author>
    <author>Robert A. Plue</author>
    <author>AVOGEL</author>
    <author>A.Vogel</author>
  </authors>
  <commentList>
    <comment ref="CA3" authorId="0" shapeId="0">
      <text>
        <r>
          <rPr>
            <b/>
            <sz val="8"/>
            <color indexed="81"/>
            <rFont val="Tahoma"/>
            <family val="2"/>
          </rPr>
          <t>Robert Plue:</t>
        </r>
        <r>
          <rPr>
            <sz val="8"/>
            <color indexed="81"/>
            <rFont val="Tahoma"/>
            <family val="2"/>
          </rPr>
          <t xml:space="preserve">
12 month moving sum, ie an annualized number
</t>
        </r>
      </text>
    </comment>
    <comment ref="B16" authorId="0" shapeId="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text>
        <r>
          <rPr>
            <b/>
            <sz val="8"/>
            <color indexed="81"/>
            <rFont val="Tahoma"/>
            <family val="2"/>
          </rPr>
          <t>Robert Plue:</t>
        </r>
        <r>
          <rPr>
            <sz val="8"/>
            <color indexed="81"/>
            <rFont val="Tahoma"/>
            <family val="2"/>
          </rPr>
          <t xml:space="preserve">
Some data estimated by Don Miles for missing reports.</t>
        </r>
      </text>
    </comment>
    <comment ref="B26" authorId="0" shapeId="0">
      <text>
        <r>
          <rPr>
            <b/>
            <sz val="8"/>
            <color indexed="81"/>
            <rFont val="Tahoma"/>
            <family val="2"/>
          </rPr>
          <t>Robert Plue:</t>
        </r>
        <r>
          <rPr>
            <sz val="8"/>
            <color indexed="81"/>
            <rFont val="Tahoma"/>
            <family val="2"/>
          </rPr>
          <t xml:space="preserve">
Some data estimated by Don Miles for missing reports.</t>
        </r>
      </text>
    </comment>
    <comment ref="B30" authorId="0" shapeId="0">
      <text>
        <r>
          <rPr>
            <b/>
            <sz val="8"/>
            <color indexed="81"/>
            <rFont val="Tahoma"/>
            <family val="2"/>
          </rPr>
          <t>Robert Plue:</t>
        </r>
        <r>
          <rPr>
            <sz val="8"/>
            <color indexed="81"/>
            <rFont val="Tahoma"/>
            <family val="2"/>
          </rPr>
          <t xml:space="preserve">
Some data estimated by Don Miles for missing reports.</t>
        </r>
      </text>
    </comment>
    <comment ref="B47" authorId="0" shapeId="0">
      <text>
        <r>
          <rPr>
            <b/>
            <sz val="8"/>
            <color indexed="81"/>
            <rFont val="Tahoma"/>
            <family val="2"/>
          </rPr>
          <t>Robert Plue:</t>
        </r>
        <r>
          <rPr>
            <sz val="8"/>
            <color indexed="81"/>
            <rFont val="Tahoma"/>
            <family val="2"/>
          </rPr>
          <t xml:space="preserve">
Some data estimated by Don Miles for missing reports.</t>
        </r>
      </text>
    </comment>
    <comment ref="CZ47" authorId="0" shapeId="0">
      <text>
        <r>
          <rPr>
            <b/>
            <sz val="8"/>
            <color indexed="81"/>
            <rFont val="Tahoma"/>
            <family val="2"/>
          </rPr>
          <t>Robert Plue:</t>
        </r>
        <r>
          <rPr>
            <sz val="8"/>
            <color indexed="81"/>
            <rFont val="Tahoma"/>
            <family val="2"/>
          </rPr>
          <t xml:space="preserve">
Some data estimated by Don Miles for missing reports.</t>
        </r>
      </text>
    </comment>
    <comment ref="B50" authorId="0" shapeId="0">
      <text>
        <r>
          <rPr>
            <b/>
            <sz val="8"/>
            <color indexed="81"/>
            <rFont val="Tahoma"/>
            <family val="2"/>
          </rPr>
          <t>Robert Plue:</t>
        </r>
        <r>
          <rPr>
            <sz val="8"/>
            <color indexed="81"/>
            <rFont val="Tahoma"/>
            <family val="2"/>
          </rPr>
          <t xml:space="preserve">
Some data estimated by Don Miles for missing reports.</t>
        </r>
      </text>
    </comment>
    <comment ref="CZ50" authorId="0" shapeId="0">
      <text>
        <r>
          <rPr>
            <b/>
            <sz val="8"/>
            <color indexed="81"/>
            <rFont val="Tahoma"/>
            <family val="2"/>
          </rPr>
          <t>Robert Plue:</t>
        </r>
        <r>
          <rPr>
            <sz val="8"/>
            <color indexed="81"/>
            <rFont val="Tahoma"/>
            <family val="2"/>
          </rPr>
          <t xml:space="preserve">
Some data estimated by Don Miles for missing reports.</t>
        </r>
      </text>
    </comment>
    <comment ref="B66" authorId="0" shapeId="0">
      <text>
        <r>
          <rPr>
            <b/>
            <sz val="8"/>
            <color indexed="81"/>
            <rFont val="Tahoma"/>
            <family val="2"/>
          </rPr>
          <t>Robert Plue:</t>
        </r>
        <r>
          <rPr>
            <sz val="8"/>
            <color indexed="81"/>
            <rFont val="Tahoma"/>
            <family val="2"/>
          </rPr>
          <t xml:space="preserve">
Some data estimated by Don Miles for missing reports.</t>
        </r>
      </text>
    </comment>
    <comment ref="CZ66" authorId="0" shapeId="0">
      <text>
        <r>
          <rPr>
            <b/>
            <sz val="8"/>
            <color indexed="81"/>
            <rFont val="Tahoma"/>
            <family val="2"/>
          </rPr>
          <t>Robert Plue:</t>
        </r>
        <r>
          <rPr>
            <sz val="8"/>
            <color indexed="81"/>
            <rFont val="Tahoma"/>
            <family val="2"/>
          </rPr>
          <t xml:space="preserve">
Some data estimated by Don Miles for missing reports.</t>
        </r>
      </text>
    </comment>
    <comment ref="BY199" authorId="0" shapeId="0">
      <text>
        <r>
          <rPr>
            <b/>
            <sz val="8"/>
            <color indexed="81"/>
            <rFont val="Tahoma"/>
            <family val="2"/>
          </rPr>
          <t>Robert Plue:</t>
        </r>
        <r>
          <rPr>
            <sz val="8"/>
            <color indexed="81"/>
            <rFont val="Tahoma"/>
            <family val="2"/>
          </rPr>
          <t xml:space="preserve">
Be sure to change absolute address
</t>
        </r>
      </text>
    </comment>
    <comment ref="BY200" authorId="0" shapeId="0">
      <text>
        <r>
          <rPr>
            <b/>
            <sz val="8"/>
            <color indexed="81"/>
            <rFont val="Tahoma"/>
            <family val="2"/>
          </rPr>
          <t>Robert Plue:</t>
        </r>
        <r>
          <rPr>
            <sz val="8"/>
            <color indexed="81"/>
            <rFont val="Tahoma"/>
            <family val="2"/>
          </rPr>
          <t xml:space="preserve">
Be sure to change absolute address
</t>
        </r>
      </text>
    </comment>
    <comment ref="BY253" authorId="1" shapeId="0">
      <text>
        <r>
          <rPr>
            <b/>
            <sz val="10"/>
            <color indexed="81"/>
            <rFont val="Tahoma"/>
            <family val="2"/>
          </rPr>
          <t>Robert A. Plue:</t>
        </r>
        <r>
          <rPr>
            <sz val="10"/>
            <color indexed="81"/>
            <rFont val="Tahoma"/>
            <family val="2"/>
          </rPr>
          <t xml:space="preserve">
Uses an Absolute address, verify updates.</t>
        </r>
      </text>
    </comment>
    <comment ref="BY254" authorId="1" shapeId="0">
      <text>
        <r>
          <rPr>
            <b/>
            <sz val="10"/>
            <color indexed="81"/>
            <rFont val="Tahoma"/>
            <family val="2"/>
          </rPr>
          <t>Robert A. Plue:</t>
        </r>
        <r>
          <rPr>
            <sz val="10"/>
            <color indexed="81"/>
            <rFont val="Tahoma"/>
            <family val="2"/>
          </rPr>
          <t xml:space="preserve">
Uses an Absolute address, verify updates.</t>
        </r>
      </text>
    </comment>
    <comment ref="BY255" authorId="2" shapeId="0">
      <text>
        <r>
          <rPr>
            <b/>
            <sz val="8"/>
            <color indexed="81"/>
            <rFont val="Tahoma"/>
            <family val="2"/>
          </rPr>
          <t>Plue/Vogel</t>
        </r>
        <r>
          <rPr>
            <sz val="8"/>
            <color indexed="81"/>
            <rFont val="Tahoma"/>
            <family val="2"/>
          </rPr>
          <t>:
Uses an Absolute address, verify updates.</t>
        </r>
      </text>
    </comment>
    <comment ref="BU267" authorId="3" shapeId="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authors>
    <author>A. Vogel</author>
  </authors>
  <commentList>
    <comment ref="E148" authorId="0" shapeId="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authors>
    <author>A. Vogel</author>
  </authors>
  <commentList>
    <comment ref="A151" authorId="0" shapeId="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<sst xmlns="http://schemas.openxmlformats.org/spreadsheetml/2006/main" count="2605" uniqueCount="828">
  <si>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</si>
  <si>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</si>
  <si>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</si>
  <si>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</si>
  <si>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</si>
  <si>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</si>
  <si>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</si>
  <si>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</si>
  <si>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</si>
  <si>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</si>
  <si>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</si>
  <si>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</si>
  <si>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</si>
  <si>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</si>
  <si>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</si>
  <si>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</si>
  <si>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</si>
  <si>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</si>
  <si>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</si>
  <si>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</si>
  <si>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</si>
  <si>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</si>
  <si>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</si>
  <si>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</si>
  <si>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</si>
  <si>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</si>
  <si>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</si>
  <si>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</si>
  <si>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</si>
  <si>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</si>
  <si>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</si>
  <si>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</si>
  <si>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</si>
  <si>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</si>
  <si>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</si>
  <si>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</si>
  <si>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</si>
  <si>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</si>
  <si>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</si>
  <si>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</si>
  <si>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</si>
  <si>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</si>
  <si>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</si>
  <si>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</si>
  <si>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</si>
  <si>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</si>
  <si>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</si>
  <si>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</si>
  <si>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</si>
  <si>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</si>
  <si>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</si>
  <si>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</si>
  <si>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</si>
  <si>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</si>
  <si>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</si>
  <si>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</si>
  <si>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</si>
  <si>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</si>
  <si>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</si>
  <si>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</si>
  <si>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</si>
  <si>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</si>
  <si>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</si>
  <si>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</si>
  <si>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</si>
  <si>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</si>
  <si>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</si>
  <si>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</si>
  <si>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</si>
  <si>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</si>
  <si>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</si>
  <si>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</si>
  <si>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</si>
  <si>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</si>
  <si>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</si>
  <si>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</si>
  <si>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</si>
  <si>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</si>
  <si>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</si>
  <si>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</si>
  <si>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</si>
  <si>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</si>
  <si>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</si>
  <si>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</si>
  <si>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</si>
  <si>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</si>
  <si>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</si>
  <si>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</si>
  <si>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</si>
  <si>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</si>
  <si>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</si>
  <si>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</si>
  <si>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</si>
  <si>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</si>
  <si>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</si>
  <si>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</si>
  <si>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</si>
  <si>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</si>
  <si>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</si>
  <si>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</si>
  <si>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</si>
  <si>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</si>
  <si>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</si>
  <si>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</si>
  <si>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</si>
  <si>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</si>
  <si>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</si>
  <si>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</si>
  <si>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</si>
  <si>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</si>
  <si>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</si>
  <si>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</si>
  <si>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</si>
  <si>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</si>
  <si>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</si>
  <si>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</si>
  <si>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</si>
  <si>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</si>
  <si>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</si>
  <si>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</si>
  <si>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</si>
  <si>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</si>
  <si>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</si>
  <si>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</si>
  <si>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</si>
  <si>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</si>
  <si>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</si>
  <si>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</si>
  <si>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</si>
  <si>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</si>
  <si>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</si>
  <si>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</si>
  <si>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</si>
  <si>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</si>
  <si>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</si>
  <si>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</si>
  <si>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</si>
  <si>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</si>
  <si>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</si>
  <si>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</si>
  <si>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</si>
  <si>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</si>
  <si>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</si>
  <si>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</si>
  <si>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</si>
  <si>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</si>
  <si>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</si>
  <si>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</si>
  <si>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</si>
  <si>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</si>
  <si>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</si>
  <si>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</si>
  <si>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</si>
  <si>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</si>
  <si>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</si>
  <si>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</si>
  <si>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</si>
  <si>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</si>
  <si>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</si>
  <si>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</si>
  <si>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</si>
  <si>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</si>
  <si>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</si>
  <si>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</si>
  <si>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</si>
  <si>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</si>
  <si>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</si>
  <si>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</si>
  <si>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</si>
  <si>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</si>
  <si>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</si>
  <si>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</si>
  <si>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</si>
  <si>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</si>
  <si>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</si>
  <si>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</si>
  <si>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</si>
  <si>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</si>
  <si>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</si>
  <si>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</si>
  <si>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</si>
  <si>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</si>
  <si>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</si>
  <si>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</si>
  <si>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</si>
  <si>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</si>
  <si>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</si>
  <si>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</si>
  <si>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</si>
  <si>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</si>
  <si>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</si>
  <si>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</si>
  <si>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</si>
  <si>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</si>
  <si>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</si>
  <si>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</si>
  <si>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</si>
  <si>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</si>
  <si>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</si>
  <si>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</si>
  <si>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</si>
  <si>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</si>
  <si>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</si>
  <si>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</si>
  <si>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</si>
  <si>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</si>
  <si>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</si>
  <si>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</si>
  <si>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</si>
  <si>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</si>
  <si>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</si>
  <si>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</si>
  <si>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</si>
  <si>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</si>
  <si>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</si>
  <si>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</si>
  <si>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</si>
  <si>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</si>
  <si>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</si>
  <si>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</si>
  <si>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</si>
  <si>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</si>
  <si>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</si>
  <si>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</si>
  <si>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</si>
  <si>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</si>
  <si>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</si>
  <si>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</si>
  <si>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</si>
  <si>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</si>
  <si>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</si>
  <si>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</si>
  <si>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</si>
  <si>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</si>
  <si>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</si>
  <si>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</si>
  <si>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</si>
  <si>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</si>
  <si>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</si>
  <si>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</si>
  <si>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</si>
  <si>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</si>
  <si>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</si>
  <si>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</si>
  <si>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</si>
  <si>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</si>
  <si>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</si>
  <si>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</si>
  <si>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</si>
  <si>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</si>
  <si>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</si>
  <si>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</si>
  <si>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</si>
  <si>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</si>
  <si>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</si>
  <si>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</si>
  <si>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</si>
  <si>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</si>
  <si>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</si>
  <si>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</si>
  <si>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</si>
  <si>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</si>
  <si>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</si>
  <si>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</si>
  <si>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</si>
  <si>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</si>
  <si>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</si>
  <si>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</si>
  <si>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</si>
  <si>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</si>
  <si>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</si>
  <si>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</si>
  <si>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</si>
  <si>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</si>
  <si>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</si>
  <si>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</si>
  <si>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</si>
  <si>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</si>
  <si>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</si>
  <si>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</si>
  <si>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</si>
  <si>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</si>
  <si>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</si>
  <si>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</si>
  <si>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</si>
  <si>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</si>
  <si>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</si>
  <si>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</si>
  <si>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</si>
  <si>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</si>
  <si>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</si>
  <si>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</si>
  <si>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</si>
  <si>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</si>
  <si>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</si>
  <si>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</si>
  <si>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</si>
  <si>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</si>
  <si>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</si>
  <si>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</si>
  <si>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</si>
  <si>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</si>
  <si>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</si>
  <si>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</si>
  <si>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</si>
  <si>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</si>
  <si>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</si>
  <si>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</si>
  <si>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</si>
  <si>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</si>
  <si>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</si>
  <si>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</si>
  <si>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</si>
  <si>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</si>
  <si>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</si>
  <si>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</si>
  <si>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</si>
  <si>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</si>
  <si>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</si>
  <si>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</si>
  <si>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</si>
  <si>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</si>
  <si>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</si>
  <si>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</si>
  <si>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</si>
  <si>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</si>
  <si>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</si>
  <si>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</si>
  <si>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</si>
  <si>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</si>
  <si>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</si>
  <si>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</si>
  <si>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</si>
  <si>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</si>
  <si>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</si>
  <si>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</si>
  <si>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</si>
  <si>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</si>
  <si>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</si>
  <si>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</si>
  <si>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</si>
  <si>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</si>
  <si>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</si>
  <si>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</si>
  <si>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</si>
  <si>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</si>
  <si>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</si>
  <si>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</si>
  <si>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</si>
  <si>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</si>
  <si>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</si>
  <si>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</si>
  <si>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</si>
  <si>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</si>
  <si>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</si>
  <si>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</si>
  <si>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</si>
  <si>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</si>
  <si>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</si>
  <si>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</si>
  <si>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</si>
  <si>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</si>
  <si>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</si>
  <si>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</si>
  <si>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</si>
  <si>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</si>
  <si>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</si>
  <si>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</si>
  <si>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</si>
  <si>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</si>
  <si>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</si>
  <si>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</si>
  <si>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</si>
  <si>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</si>
  <si>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</si>
  <si>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</si>
  <si>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</si>
  <si>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</si>
  <si>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</si>
  <si>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</si>
  <si>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</si>
  <si>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</si>
  <si>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</si>
  <si>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</si>
  <si>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</si>
  <si>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</si>
  <si>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</si>
  <si>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</si>
  <si>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</si>
  <si>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</si>
  <si>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</si>
  <si>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</si>
  <si>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</si>
  <si>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</si>
  <si>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</si>
  <si>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</si>
  <si>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</si>
  <si>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</si>
  <si>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</si>
  <si>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</si>
  <si>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</si>
  <si>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</si>
  <si>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</si>
  <si>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</si>
  <si>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</si>
  <si>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</si>
  <si>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</si>
  <si>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</si>
  <si>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</si>
  <si>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</si>
  <si>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</si>
  <si>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</si>
  <si>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</si>
  <si>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</si>
  <si>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</si>
  <si>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</si>
  <si>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</si>
  <si>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</si>
  <si>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</si>
  <si>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</si>
  <si>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</si>
  <si>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</si>
  <si>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</si>
  <si>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</si>
  <si>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</si>
  <si>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</si>
  <si>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</si>
  <si>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</si>
  <si>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</si>
  <si>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</si>
  <si>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</si>
  <si>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</si>
  <si>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</si>
  <si>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</si>
  <si>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</si>
  <si>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</si>
  <si>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</si>
  <si>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</si>
  <si>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</si>
  <si>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</si>
  <si>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</si>
  <si>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</si>
  <si>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</si>
  <si>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</si>
  <si>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</si>
  <si>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</si>
  <si>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</si>
  <si>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</si>
  <si>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</si>
  <si>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</si>
  <si>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</si>
  <si>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</si>
  <si>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</si>
  <si>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</si>
  <si>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</si>
  <si>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</si>
  <si>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</si>
  <si>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</si>
  <si>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</si>
  <si>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</si>
  <si>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</si>
  <si>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</si>
  <si>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</si>
  <si>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</si>
  <si>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</si>
  <si>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</si>
  <si>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</si>
  <si>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</si>
  <si>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</si>
  <si>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</si>
  <si>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</si>
  <si>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</si>
  <si>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</si>
  <si>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</si>
  <si>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</si>
  <si>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</si>
  <si>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</si>
  <si>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</si>
  <si>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</si>
  <si>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</si>
  <si>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</si>
  <si>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</si>
  <si>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</si>
  <si>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</si>
  <si>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</si>
  <si>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</si>
  <si>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</si>
  <si>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</si>
  <si>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</si>
  <si>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</si>
  <si>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</si>
  <si>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</si>
  <si>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</si>
  <si>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</si>
  <si>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</si>
  <si>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</si>
  <si>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</si>
  <si>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</si>
  <si>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</si>
  <si>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</si>
  <si>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</si>
  <si>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</si>
  <si>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</si>
  <si>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</si>
  <si>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</si>
  <si>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</si>
  <si>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</si>
  <si>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</si>
  <si>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</si>
  <si>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</si>
  <si>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</si>
  <si>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</si>
  <si>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</si>
  <si>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</si>
  <si>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</si>
  <si>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</si>
  <si>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</si>
  <si>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</si>
  <si>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</si>
  <si>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</si>
  <si>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</si>
  <si>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</si>
  <si>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</si>
  <si>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</si>
  <si>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</si>
  <si>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</si>
  <si>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</si>
  <si>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</si>
  <si>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</si>
  <si>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</si>
  <si>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</si>
  <si>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</si>
  <si>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</si>
  <si>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</si>
  <si>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</si>
  <si>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</si>
  <si>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</si>
  <si>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</si>
  <si>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</si>
  <si>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</si>
  <si>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</si>
  <si>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</si>
  <si>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</si>
  <si>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</si>
  <si>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</si>
  <si>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</si>
  <si>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</si>
  <si>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</si>
  <si>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</si>
  <si>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</si>
  <si>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</si>
  <si>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</si>
  <si>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</si>
  <si>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</si>
  <si>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</si>
  <si>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</si>
  <si>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</si>
  <si>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</si>
  <si>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</si>
  <si>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</si>
  <si>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</si>
  <si>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</si>
  <si>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</si>
  <si>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</si>
  <si>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</si>
  <si>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</si>
  <si>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</si>
  <si>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</si>
  <si>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</si>
  <si>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</si>
  <si>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</si>
  <si>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</si>
  <si>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</si>
  <si>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</si>
  <si>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</si>
  <si>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</si>
  <si>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</si>
  <si>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</si>
  <si>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</si>
  <si>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</si>
  <si>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</si>
  <si>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</si>
  <si>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</si>
  <si>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</si>
  <si>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</si>
  <si>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</si>
  <si>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</si>
  <si>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</si>
  <si>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</si>
  <si>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</si>
  <si>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</si>
  <si>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</si>
  <si>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</si>
  <si>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</si>
  <si>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</si>
  <si>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</si>
  <si>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</si>
  <si>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</si>
  <si>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</si>
  <si>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</si>
  <si>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</si>
  <si>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</si>
  <si>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</si>
  <si>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</si>
  <si>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</si>
  <si>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</si>
  <si>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</si>
  <si>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</si>
  <si>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</si>
  <si>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</si>
  <si>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</si>
  <si>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</si>
  <si>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</si>
  <si>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</si>
  <si>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</si>
  <si>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</si>
  <si>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</si>
  <si>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</si>
  <si>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</si>
  <si>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</si>
  <si>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</si>
  <si>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</si>
  <si>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</si>
  <si>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</si>
  <si>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</si>
  <si>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</si>
  <si>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</si>
  <si>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</si>
  <si>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</si>
  <si>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</si>
  <si>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</si>
  <si>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</si>
  <si>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</si>
  <si>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</si>
  <si>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</si>
  <si>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</si>
  <si>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</si>
  <si>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</si>
  <si>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</si>
  <si>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</si>
  <si>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</si>
  <si>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</si>
  <si>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</si>
  <si>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</si>
  <si>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</si>
  <si>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</si>
  <si>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</si>
  <si>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</si>
  <si>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</si>
  <si>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</si>
  <si>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</si>
  <si>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</si>
  <si>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</si>
  <si>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</si>
  <si>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</si>
  <si>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</si>
  <si>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</si>
  <si>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</si>
  <si>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</si>
  <si>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</si>
  <si>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</si>
  <si>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</si>
  <si>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</si>
  <si>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</si>
  <si>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</si>
  <si>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</si>
  <si>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</si>
  <si>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</si>
  <si>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</si>
  <si>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</si>
  <si>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</si>
  <si>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</si>
  <si>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</si>
  <si>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</si>
  <si>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</si>
  <si>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</si>
  <si>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</si>
  <si>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</si>
  <si>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</si>
  <si>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</si>
  <si>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</si>
  <si>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</si>
  <si>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</si>
  <si>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</si>
  <si>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</si>
  <si>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</si>
  <si>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</si>
  <si>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</si>
  <si>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</si>
  <si>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</si>
  <si>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</si>
  <si>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</si>
  <si>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</si>
  <si>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</si>
  <si>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</si>
  <si>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</si>
  <si>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</si>
  <si>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</si>
  <si>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</si>
  <si>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</si>
  <si>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</si>
  <si>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</si>
  <si>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</si>
  <si>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</si>
  <si>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</si>
  <si>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</si>
  <si>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</si>
  <si>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</si>
  <si>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</si>
  <si>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</si>
  <si>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</si>
  <si>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</si>
  <si>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</si>
  <si>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</si>
  <si>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</si>
  <si>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</si>
  <si>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</si>
  <si>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</si>
  <si>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</si>
  <si>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</si>
  <si>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</si>
  <si>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</si>
  <si>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</si>
  <si>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</si>
  <si>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</si>
  <si>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</si>
  <si>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</si>
  <si>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</si>
  <si>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</si>
  <si>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</si>
  <si>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</si>
  <si>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</si>
  <si>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</si>
  <si>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</si>
  <si>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</si>
  <si>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</si>
  <si>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</si>
  <si>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</si>
  <si>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</si>
  <si>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</si>
  <si>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</si>
  <si>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</si>
  <si>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</si>
  <si>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</si>
  <si>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</si>
  <si>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</si>
  <si>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</si>
  <si>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</si>
  <si>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</si>
  <si>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</si>
  <si>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</si>
  <si>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</si>
  <si>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</si>
  <si>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</si>
  <si>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</si>
  <si>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</si>
  <si>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</si>
  <si>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</si>
  <si>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</si>
  <si>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</si>
  <si>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</si>
  <si>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</si>
  <si>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</si>
  <si>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</si>
  <si>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</si>
  <si>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</si>
  <si>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</si>
  <si>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</si>
  <si>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</si>
  <si>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</si>
  <si>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</si>
  <si>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</si>
  <si>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</si>
  <si>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</si>
  <si>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</si>
  <si>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</si>
  <si>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</si>
  <si>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</si>
  <si>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</si>
  <si>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</si>
  <si>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</si>
  <si>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</si>
  <si>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</si>
  <si>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</si>
  <si>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</si>
  <si>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</si>
  <si>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</si>
  <si>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</si>
  <si>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</si>
  <si>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</si>
  <si>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</si>
  <si>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</si>
  <si>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</si>
  <si>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</si>
  <si>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</si>
  <si>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</si>
  <si>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</si>
  <si>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</si>
  <si>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</si>
  <si>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</si>
  <si>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</si>
  <si>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</si>
  <si>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</si>
  <si>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</si>
  <si>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</si>
  <si>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</si>
  <si>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</si>
  <si>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</si>
  <si>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</si>
  <si>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</si>
  <si>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</si>
  <si>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</si>
  <si>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</si>
  <si>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</si>
  <si>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</si>
  <si>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</si>
  <si>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</si>
  <si>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</si>
  <si>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</si>
  <si>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</si>
  <si>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</si>
  <si>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</si>
  <si>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</si>
  <si>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</si>
  <si>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</si>
  <si>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2020</t>
  </si>
  <si>
    <t>2021</t>
  </si>
  <si>
    <t>January 2021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</si>
</sst>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4">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cellStyle name="Normal 2 2" xfId="4"/>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1DC3-4790-828D-F6FC0296F744}"/>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4277488"/>
        <c:axId val="-755150448"/>
      </c:lineChart>
      <c:catAx>
        <c:axId val="-4142774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55150448"/>
        <c:crossesAt val="0"/>
        <c:auto val="0"/>
        <c:lblAlgn val="ctr"/>
        <c:lblOffset val="100"/>
        <c:tickLblSkip val="12"/>
        <c:tickMarkSkip val="12"/>
        <c:noMultiLvlLbl val="0"/>
      </c:catAx>
      <c:valAx>
        <c:axId val="-75515044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414277488"/>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26340.5</c:v>
                </c:pt>
                <c:pt idx="1">
                  <c:v>128001.5</c:v>
                </c:pt>
                <c:pt idx="2">
                  <c:v>189613</c:v>
                </c:pt>
                <c:pt idx="3">
                  <c:v>25273.5</c:v>
                </c:pt>
                <c:pt idx="4">
                  <c:v>1119583.5</c:v>
                </c:pt>
                <c:pt idx="5">
                  <c:v>153715</c:v>
                </c:pt>
                <c:pt idx="6">
                  <c:v>25690</c:v>
                </c:pt>
                <c:pt idx="7">
                  <c:v>5631.5</c:v>
                </c:pt>
                <c:pt idx="8">
                  <c:v>164928</c:v>
                </c:pt>
                <c:pt idx="9">
                  <c:v>75962</c:v>
                </c:pt>
                <c:pt idx="10">
                  <c:v>84490.5</c:v>
                </c:pt>
                <c:pt idx="11">
                  <c:v>205220.5</c:v>
                </c:pt>
                <c:pt idx="12">
                  <c:v>111104.5</c:v>
                </c:pt>
                <c:pt idx="13">
                  <c:v>42522</c:v>
                </c:pt>
                <c:pt idx="14">
                  <c:v>32852.5</c:v>
                </c:pt>
                <c:pt idx="15">
                  <c:v>44051.5</c:v>
                </c:pt>
                <c:pt idx="16">
                  <c:v>20853</c:v>
                </c:pt>
                <c:pt idx="17">
                  <c:v>32288.5</c:v>
                </c:pt>
                <c:pt idx="18">
                  <c:v>12269.5</c:v>
                </c:pt>
                <c:pt idx="19">
                  <c:v>42901</c:v>
                </c:pt>
                <c:pt idx="20">
                  <c:v>52921</c:v>
                </c:pt>
                <c:pt idx="21">
                  <c:v>89145</c:v>
                </c:pt>
                <c:pt idx="22">
                  <c:v>70739.5</c:v>
                </c:pt>
                <c:pt idx="23">
                  <c:v>14085</c:v>
                </c:pt>
                <c:pt idx="24">
                  <c:v>54674</c:v>
                </c:pt>
                <c:pt idx="25">
                  <c:v>114703</c:v>
                </c:pt>
                <c:pt idx="26">
                  <c:v>25293.5</c:v>
                </c:pt>
                <c:pt idx="27">
                  <c:v>108152</c:v>
                </c:pt>
                <c:pt idx="28">
                  <c:v>13224.5</c:v>
                </c:pt>
                <c:pt idx="29">
                  <c:v>46846</c:v>
                </c:pt>
                <c:pt idx="30">
                  <c:v>44566</c:v>
                </c:pt>
                <c:pt idx="31">
                  <c:v>100529</c:v>
                </c:pt>
                <c:pt idx="32">
                  <c:v>71873.5</c:v>
                </c:pt>
                <c:pt idx="33">
                  <c:v>20807.5</c:v>
                </c:pt>
                <c:pt idx="34">
                  <c:v>70488.5</c:v>
                </c:pt>
                <c:pt idx="35">
                  <c:v>41078</c:v>
                </c:pt>
                <c:pt idx="36">
                  <c:v>645301</c:v>
                </c:pt>
                <c:pt idx="37">
                  <c:v>62972.5</c:v>
                </c:pt>
                <c:pt idx="38">
                  <c:v>6985</c:v>
                </c:pt>
                <c:pt idx="39">
                  <c:v>29392.5</c:v>
                </c:pt>
                <c:pt idx="40">
                  <c:v>18000.5</c:v>
                </c:pt>
                <c:pt idx="41">
                  <c:v>46331.5</c:v>
                </c:pt>
                <c:pt idx="42">
                  <c:v>253600</c:v>
                </c:pt>
                <c:pt idx="43">
                  <c:v>96044.5</c:v>
                </c:pt>
                <c:pt idx="44">
                  <c:v>7818</c:v>
                </c:pt>
                <c:pt idx="45">
                  <c:v>85094</c:v>
                </c:pt>
                <c:pt idx="46">
                  <c:v>6610.5</c:v>
                </c:pt>
                <c:pt idx="47">
                  <c:v>54070.5</c:v>
                </c:pt>
                <c:pt idx="48">
                  <c:v>25780</c:v>
                </c:pt>
                <c:pt idx="49">
                  <c:v>8755</c:v>
                </c:pt>
              </c:numCache>
            </c:numRef>
          </c:val>
          <c:extLst xmlns:c16r2="http://schemas.microsoft.com/office/drawing/2015/06/chart">
            <c:ext xmlns:c16="http://schemas.microsoft.com/office/drawing/2014/chart" uri="{C3380CC4-5D6E-409C-BE32-E72D297353CC}">
              <c16:uniqueId val="{00000000-0635-4544-A7E6-FC48D305BCD4}"/>
            </c:ext>
            <c:ext xmlns:c15="http://schemas.microsoft.com/office/drawing/2012/chart" uri="{02D57815-91ED-43cb-92C2-25804820EDAC}">
              <c15:filteredSeriesTitle>
                <c15:tx>
                  <c:v>State</c:v>
                </c15:tx>
              </c15:filteredSeriesTitle>
            </c:ext>
          </c:extLst>
        </c:ser>
        <c:dLbls>
          <c:showLegendKey val="0"/>
          <c:showVal val="0"/>
          <c:showCatName val="0"/>
          <c:showSerName val="0"/>
          <c:showPercent val="0"/>
          <c:showBubbleSize val="0"/>
        </c:dLbls>
        <c:gapWidth val="150"/>
        <c:axId val="-407466304"/>
        <c:axId val="-407465760"/>
      </c:barChart>
      <c:catAx>
        <c:axId val="-40746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407465760"/>
        <c:crosses val="autoZero"/>
        <c:auto val="0"/>
        <c:lblAlgn val="ctr"/>
        <c:lblOffset val="100"/>
        <c:tickLblSkip val="1"/>
        <c:tickMarkSkip val="1"/>
        <c:noMultiLvlLbl val="0"/>
      </c:catAx>
      <c:valAx>
        <c:axId val="-407465760"/>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0746630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608C-4DDB-A08B-5BEF909EC2BB}"/>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608C-4DDB-A08B-5BEF909EC2BB}"/>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608C-4DDB-A08B-5BEF909EC2BB}"/>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0835536"/>
        <c:axId val="-410830096"/>
      </c:lineChart>
      <c:catAx>
        <c:axId val="-410835536"/>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410830096"/>
        <c:crosses val="autoZero"/>
        <c:auto val="0"/>
        <c:lblAlgn val="ctr"/>
        <c:lblOffset val="100"/>
        <c:tickLblSkip val="12"/>
        <c:tickMarkSkip val="12"/>
        <c:noMultiLvlLbl val="0"/>
      </c:catAx>
      <c:valAx>
        <c:axId val="-410830096"/>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410835536"/>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EB6C-4580-B057-8260854C35F3}"/>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0841520"/>
        <c:axId val="-410828464"/>
      </c:lineChart>
      <c:catAx>
        <c:axId val="-4108415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410828464"/>
        <c:crossesAt val="0"/>
        <c:auto val="0"/>
        <c:lblAlgn val="ctr"/>
        <c:lblOffset val="100"/>
        <c:tickLblSkip val="12"/>
        <c:tickMarkSkip val="12"/>
        <c:noMultiLvlLbl val="0"/>
      </c:catAx>
      <c:valAx>
        <c:axId val="-41082846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41084152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A136-4219-84F9-2E466154B465}"/>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A136-4219-84F9-2E466154B465}"/>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0832816"/>
        <c:axId val="-410840976"/>
      </c:lineChart>
      <c:catAx>
        <c:axId val="-410832816"/>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410840976"/>
        <c:crosses val="autoZero"/>
        <c:auto val="0"/>
        <c:lblAlgn val="ctr"/>
        <c:lblOffset val="100"/>
        <c:tickLblSkip val="12"/>
        <c:tickMarkSkip val="12"/>
        <c:noMultiLvlLbl val="0"/>
      </c:catAx>
      <c:valAx>
        <c:axId val="-410840976"/>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410832816"/>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053C-4774-ACC1-92C3C0465FCD}"/>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0829552"/>
        <c:axId val="-410831728"/>
      </c:lineChart>
      <c:catAx>
        <c:axId val="-410829552"/>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410831728"/>
        <c:crossesAt val="0"/>
        <c:auto val="0"/>
        <c:lblAlgn val="ctr"/>
        <c:lblOffset val="100"/>
        <c:tickLblSkip val="12"/>
        <c:tickMarkSkip val="12"/>
        <c:noMultiLvlLbl val="0"/>
      </c:catAx>
      <c:valAx>
        <c:axId val="-410831728"/>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410829552"/>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5F77-45AB-AF94-ACFC7F7E518E}"/>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0829008"/>
        <c:axId val="-410839888"/>
      </c:lineChart>
      <c:catAx>
        <c:axId val="-410829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410839888"/>
        <c:crosses val="autoZero"/>
        <c:auto val="1"/>
        <c:lblAlgn val="ctr"/>
        <c:lblOffset val="100"/>
        <c:tickLblSkip val="1"/>
        <c:tickMarkSkip val="1"/>
        <c:noMultiLvlLbl val="0"/>
      </c:catAx>
      <c:valAx>
        <c:axId val="-4108398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41082900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+Charts'!$B$208:$B$466</c:f>
              <c:strCache>
                <c:ptCount val="25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strCache>
            </c:strRef>
          </c:cat>
          <c:val>
            <c:numRef>
              <c:f>'From State&amp;Country +Charts'!$BW$208:$BW$466</c:f>
              <c:numCache>
                <c:formatCode>General_)</c:formatCode>
                <c:ptCount val="259"/>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numCache>
            </c:numRef>
          </c:val>
          <c:smooth val="0"/>
          <c:extLst xmlns:c16r2="http://schemas.microsoft.com/office/drawing/2015/06/char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410839344"/>
        <c:axId val="-410833360"/>
      </c:lineChart>
      <c:catAx>
        <c:axId val="-410839344"/>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410833360"/>
        <c:crosses val="autoZero"/>
        <c:auto val="1"/>
        <c:lblAlgn val="ctr"/>
        <c:lblOffset val="100"/>
        <c:tickLblSkip val="8"/>
        <c:tickMarkSkip val="1"/>
        <c:noMultiLvlLbl val="0"/>
      </c:catAx>
      <c:valAx>
        <c:axId val="-4108333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4108393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+Charts'!$B$208:$B$466</c:f>
              <c:strCache>
                <c:ptCount val="25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strCache>
            </c:strRef>
          </c:cat>
          <c:val>
            <c:numRef>
              <c:f>'From State&amp;Country +Charts'!$BX$208:$BX$466</c:f>
              <c:numCache>
                <c:formatCode>0.0%</c:formatCode>
                <c:ptCount val="259"/>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numCache>
            </c:numRef>
          </c:val>
          <c:smooth val="0"/>
          <c:extLst xmlns:c16r2="http://schemas.microsoft.com/office/drawing/2015/06/char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410838256"/>
        <c:axId val="-410837712"/>
      </c:lineChart>
      <c:catAx>
        <c:axId val="-410838256"/>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410837712"/>
        <c:crosses val="autoZero"/>
        <c:auto val="1"/>
        <c:lblAlgn val="ctr"/>
        <c:lblOffset val="100"/>
        <c:tickLblSkip val="8"/>
        <c:tickMarkSkip val="1"/>
        <c:noMultiLvlLbl val="0"/>
      </c:catAx>
      <c:valAx>
        <c:axId val="-4108377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41083825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0243213488868295"/>
          <c:w val="0.90730640959795161"/>
          <c:h val="0.74506828231356947"/>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+Charts'!$B$208:$B$466</c:f>
              <c:strCache>
                <c:ptCount val="25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strCache>
            </c:strRef>
          </c:cat>
          <c:val>
            <c:numRef>
              <c:f>'From State&amp;Country +Charts'!$CD$208:$CD$466</c:f>
              <c:numCache>
                <c:formatCode>General_)</c:formatCode>
                <c:ptCount val="259"/>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numCache>
            </c:numRef>
          </c:val>
          <c:smooth val="0"/>
          <c:extLst xmlns:c16r2="http://schemas.microsoft.com/office/drawing/2015/06/char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+Charts'!$B$208:$B$466</c:f>
              <c:strCache>
                <c:ptCount val="25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strCache>
            </c:strRef>
          </c:cat>
          <c:val>
            <c:numRef>
              <c:f>'From State&amp;Country +Charts'!$CE$208:$CE$466</c:f>
              <c:numCache>
                <c:formatCode>General_)</c:formatCode>
                <c:ptCount val="259"/>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numCache>
            </c:numRef>
          </c:val>
          <c:smooth val="0"/>
          <c:extLst xmlns:c16r2="http://schemas.microsoft.com/office/drawing/2015/06/char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+Charts'!$B$208:$B$466</c:f>
              <c:strCache>
                <c:ptCount val="25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strCache>
            </c:strRef>
          </c:cat>
          <c:val>
            <c:numRef>
              <c:f>'From State&amp;Country +Charts'!$CF$208:$CF$466</c:f>
              <c:numCache>
                <c:formatCode>General_)</c:formatCode>
                <c:ptCount val="259"/>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numCache>
            </c:numRef>
          </c:val>
          <c:smooth val="0"/>
          <c:extLst xmlns:c16r2="http://schemas.microsoft.com/office/drawing/2015/06/char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+Charts'!$B$208:$B$466</c:f>
              <c:strCache>
                <c:ptCount val="25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strCache>
            </c:strRef>
          </c:cat>
          <c:val>
            <c:numRef>
              <c:f>'From State&amp;Country +Charts'!$CG$208:$CG$466</c:f>
              <c:numCache>
                <c:formatCode>General_)</c:formatCode>
                <c:ptCount val="259"/>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numCache>
            </c:numRef>
          </c:val>
          <c:smooth val="0"/>
          <c:extLst xmlns:c16r2="http://schemas.microsoft.com/office/drawing/2015/06/char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+Charts'!$B$208:$B$466</c:f>
              <c:strCache>
                <c:ptCount val="25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strCache>
            </c:strRef>
          </c:cat>
          <c:val>
            <c:numRef>
              <c:f>'From State&amp;Country +Charts'!$CH$208:$CH$466</c:f>
              <c:numCache>
                <c:formatCode>General_)</c:formatCode>
                <c:ptCount val="259"/>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numCache>
            </c:numRef>
          </c:val>
          <c:smooth val="0"/>
          <c:extLst xmlns:c16r2="http://schemas.microsoft.com/office/drawing/2015/06/char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407452160"/>
        <c:axId val="-407467392"/>
      </c:lineChart>
      <c:catAx>
        <c:axId val="-407452160"/>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407467392"/>
        <c:crosses val="autoZero"/>
        <c:auto val="1"/>
        <c:lblAlgn val="ctr"/>
        <c:lblOffset val="100"/>
        <c:tickLblSkip val="8"/>
        <c:tickMarkSkip val="1"/>
        <c:noMultiLvlLbl val="0"/>
      </c:catAx>
      <c:valAx>
        <c:axId val="-40746739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407452160"/>
        <c:crosses val="autoZero"/>
        <c:crossBetween val="between"/>
      </c:valAx>
      <c:spPr>
        <a:noFill/>
        <a:ln w="12700">
          <a:solidFill>
            <a:srgbClr val="808080"/>
          </a:solidFill>
          <a:prstDash val="solid"/>
        </a:ln>
      </c:spPr>
    </c:plotArea>
    <c:legend>
      <c:legendPos val="r"/>
      <c:layout>
        <c:manualLayout>
          <c:xMode val="edge"/>
          <c:yMode val="edge"/>
          <c:x val="0.17400188316955498"/>
          <c:y val="0.1112181310624699"/>
          <c:w val="0.62990459455307435"/>
          <c:h val="5.2032592953664809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J35"/>
  <sheetViews>
    <sheetView showGridLines="0" zoomScaleNormal="100" workbookViewId="0">
      <selection activeCell="B3" sqref="B3:H12"/>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Data'!A$453</f>
        <v>44197</v>
      </c>
      <c r="E3" s="102"/>
      <c r="F3" s="103"/>
      <c r="G3" s="104" t="s">
        <v>631</v>
      </c>
      <c r="H3" s="105">
        <f>D3</f>
        <v>44197</v>
      </c>
      <c r="I3" s="106"/>
    </row>
    <row r="4" spans="2:10" ht="21.3" customHeight="1" thickBot="1" x14ac:dyDescent="0.35">
      <c r="B4" s="92"/>
      <c r="C4" s="151" t="s">
        <v>826</v>
      </c>
      <c r="D4" s="151" t="s">
        <v>825</v>
      </c>
      <c r="E4" s="148" t="s">
        <v>323</v>
      </c>
      <c r="F4" s="93" t="str">
        <f>C4</f>
        <v>2021</v>
      </c>
      <c r="G4" s="91" t="str">
        <f>D4</f>
        <v>2020</v>
      </c>
      <c r="H4" s="94" t="s">
        <v>323</v>
      </c>
      <c r="I4" s="50"/>
    </row>
    <row r="5" spans="2:10" ht="25.35" customHeight="1" thickTop="1" x14ac:dyDescent="0.25">
      <c r="B5" s="138" t="s">
        <v>316</v>
      </c>
      <c r="C5" s="96">
        <f>'OSDR Data'!AG$453</f>
        <v>11415</v>
      </c>
      <c r="D5" s="95">
        <f>'OSDR Data'!AC$441</f>
        <v>13003</v>
      </c>
      <c r="E5" s="149">
        <f>ROUND(((C5-D5)/D5)*100,1)</f>
        <v>-12.2</v>
      </c>
      <c r="F5" s="97">
        <f>'OSDR Data'!AD$453</f>
        <v>110070</v>
      </c>
      <c r="G5" s="95">
        <f>'OSDR Data'!AD$441</f>
        <v>164114</v>
      </c>
      <c r="H5" s="98">
        <f>ROUND(((F5-G5)/G5)*100,1)</f>
        <v>-32.9</v>
      </c>
      <c r="I5" s="51"/>
      <c r="J5" s="52" t="s">
        <v>320</v>
      </c>
    </row>
    <row r="6" spans="2:10" ht="25.35" customHeight="1" thickBot="1" x14ac:dyDescent="0.3">
      <c r="B6" s="147" t="s">
        <v>654</v>
      </c>
      <c r="C6" s="125">
        <f>ROUND(C5/$J16,0)</f>
        <v>2854</v>
      </c>
      <c r="D6" s="146">
        <f>ROUND(D5/$J17,0)</f>
        <v>3251</v>
      </c>
      <c r="E6" s="150">
        <f>ROUND(((C6-D6)/D6)*100,1)</f>
        <v>-12.2</v>
      </c>
      <c r="F6" s="126">
        <f>ROUND(F5/$H27,0)</f>
        <v>2117</v>
      </c>
      <c r="G6" s="146">
        <f>ROUND(G5/$H28,0)</f>
        <v>3156</v>
      </c>
      <c r="H6" s="127">
        <f>ROUND(((F6-G6)/G6)*100,1)</f>
        <v>-32.9</v>
      </c>
      <c r="I6" s="51"/>
      <c r="J6" s="75">
        <f>C5-D5</f>
        <v>-1588</v>
      </c>
    </row>
    <row r="7" spans="2:10" ht="21.15" hidden="1" customHeight="1" thickTop="1" thickBot="1" x14ac:dyDescent="0.3">
      <c r="B7" s="219" t="s">
        <v>657</v>
      </c>
      <c r="C7" s="220"/>
      <c r="D7" s="220"/>
      <c r="E7" s="220"/>
      <c r="F7" s="220"/>
      <c r="G7" s="220"/>
      <c r="H7" s="221"/>
      <c r="I7" s="51"/>
      <c r="J7" s="75"/>
    </row>
    <row r="8" spans="2:10" ht="20.85" customHeight="1" thickTop="1" x14ac:dyDescent="0.25">
      <c r="B8" s="112" t="s">
        <v>317</v>
      </c>
      <c r="C8" s="114">
        <f>'OSDR Data'!B$453</f>
        <v>2691</v>
      </c>
      <c r="D8" s="113">
        <f>'OSDR Data'!B$441</f>
        <v>2700</v>
      </c>
      <c r="E8" s="115">
        <f>ROUND(((C8-D8)/D8)*100,1)</f>
        <v>-0.3</v>
      </c>
      <c r="F8" s="116">
        <f>'OSDR Data'!D$453</f>
        <v>25111</v>
      </c>
      <c r="G8" s="113">
        <f>'OSDR Data'!D$441</f>
        <v>34774</v>
      </c>
      <c r="H8" s="117">
        <f>ROUND(((F8-G8)/G8)*100,1)</f>
        <v>-27.8</v>
      </c>
      <c r="I8" s="53"/>
    </row>
    <row r="9" spans="2:10" ht="20.85" customHeight="1" x14ac:dyDescent="0.25">
      <c r="B9" s="118" t="s">
        <v>318</v>
      </c>
      <c r="C9" s="120">
        <f>'OSDR Data'!F$453</f>
        <v>1473</v>
      </c>
      <c r="D9" s="119">
        <f>'OSDR Data'!F$441</f>
        <v>1515</v>
      </c>
      <c r="E9" s="121">
        <f>ROUND(((C9-D9)/D9)*100,1)</f>
        <v>-2.8</v>
      </c>
      <c r="F9" s="122">
        <f>'OSDR Data'!H$453</f>
        <v>13080</v>
      </c>
      <c r="G9" s="119">
        <f>'OSDR Data'!H$441</f>
        <v>18209</v>
      </c>
      <c r="H9" s="123">
        <f>ROUND(((F9-G9)/G9)*100,1)</f>
        <v>-28.2</v>
      </c>
      <c r="I9" s="53"/>
    </row>
    <row r="10" spans="2:10" ht="20.85" customHeight="1" x14ac:dyDescent="0.25">
      <c r="B10" s="118" t="s">
        <v>319</v>
      </c>
      <c r="C10" s="120">
        <f>'OSDR Data'!J$453</f>
        <v>587</v>
      </c>
      <c r="D10" s="119">
        <f>'OSDR Data'!J$441</f>
        <v>771</v>
      </c>
      <c r="E10" s="121">
        <f>ROUND(((C10-D10)/D10)*100,1)</f>
        <v>-23.9</v>
      </c>
      <c r="F10" s="122">
        <f>'OSDR Data'!L$453</f>
        <v>6236</v>
      </c>
      <c r="G10" s="119">
        <f>'OSDR Data'!L$441</f>
        <v>9594</v>
      </c>
      <c r="H10" s="123">
        <f>ROUND(((F10-G10)/G10)*100,1)</f>
        <v>-35</v>
      </c>
      <c r="I10" s="53"/>
    </row>
    <row r="11" spans="2:10" ht="20.85" customHeight="1" x14ac:dyDescent="0.25">
      <c r="B11" s="112" t="s">
        <v>650</v>
      </c>
      <c r="C11" s="114">
        <f>'OSDR Data'!N$453</f>
        <v>458</v>
      </c>
      <c r="D11" s="113">
        <f>'OSDR Data'!N$441</f>
        <v>548</v>
      </c>
      <c r="E11" s="115">
        <f>ROUND(((C11-D11)/D11)*100,1)</f>
        <v>-16.399999999999999</v>
      </c>
      <c r="F11" s="116">
        <f>'OSDR Data'!P$453</f>
        <v>4304</v>
      </c>
      <c r="G11" s="113">
        <f>'OSDR Data'!P$441</f>
        <v>6561</v>
      </c>
      <c r="H11" s="117">
        <f>ROUND(((F11-G11)/G11)*100,1)</f>
        <v>-34.4</v>
      </c>
      <c r="I11" s="53"/>
    </row>
    <row r="12" spans="2:10" ht="20.85" customHeight="1" thickBot="1" x14ac:dyDescent="0.3">
      <c r="B12" s="124" t="s">
        <v>651</v>
      </c>
      <c r="C12" s="108">
        <f>'OSDR Data'!R$453</f>
        <v>419</v>
      </c>
      <c r="D12" s="107">
        <f>'OSDR Data'!R$441</f>
        <v>469</v>
      </c>
      <c r="E12" s="109">
        <f>ROUND(((C12-D12)/D12)*100,1)</f>
        <v>-10.7</v>
      </c>
      <c r="F12" s="110">
        <f>'OSDR Data'!T$453</f>
        <v>3924</v>
      </c>
      <c r="G12" s="107">
        <f>'OSDR Data'!T$441</f>
        <v>5434</v>
      </c>
      <c r="H12" s="111">
        <f>ROUND(((F12-G12)/G12)*100,1)</f>
        <v>-27.8</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17">
        <f>'From State&amp;Country +Charts'!$BU$465+1</f>
        <v>44197</v>
      </c>
      <c r="E16" s="218"/>
      <c r="F16" s="78" t="s">
        <v>823</v>
      </c>
      <c r="G16" s="217">
        <f>'From State&amp;Country +Charts'!$BU$466</f>
        <v>44227</v>
      </c>
      <c r="H16" s="218"/>
      <c r="I16" s="81" t="s">
        <v>824</v>
      </c>
      <c r="J16" s="128" t="str">
        <f>LEFT(I16,1)</f>
        <v>4</v>
      </c>
    </row>
    <row r="17" spans="2:10" ht="20.399999999999999" customHeight="1" x14ac:dyDescent="0.25">
      <c r="B17" s="79" t="s">
        <v>639</v>
      </c>
      <c r="C17" s="80"/>
      <c r="D17" s="217">
        <f>'From State&amp;Country +Charts'!$BU$453+1</f>
        <v>43831</v>
      </c>
      <c r="E17" s="218"/>
      <c r="F17" s="78" t="s">
        <v>823</v>
      </c>
      <c r="G17" s="217">
        <f>'From State&amp;Country +Charts'!$BU$454</f>
        <v>43861</v>
      </c>
      <c r="H17" s="218"/>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2854</v>
      </c>
      <c r="H19" s="142"/>
      <c r="I19" s="144"/>
      <c r="J19" s="145"/>
    </row>
    <row r="20" spans="2:10" ht="20.399999999999999" customHeight="1" x14ac:dyDescent="0.25">
      <c r="B20" s="132" t="s">
        <v>655</v>
      </c>
      <c r="C20" s="130"/>
      <c r="D20" s="133"/>
      <c r="E20" s="130"/>
      <c r="F20" s="131"/>
      <c r="G20" s="134">
        <f>D6</f>
        <v>3251</v>
      </c>
      <c r="H20" s="142"/>
      <c r="I20" s="144"/>
      <c r="J20" s="145"/>
    </row>
    <row r="21" spans="2:10" ht="20.399999999999999" customHeight="1" x14ac:dyDescent="0.25">
      <c r="B21" s="132"/>
      <c r="C21" s="130"/>
      <c r="D21" s="130"/>
      <c r="E21" s="130" t="s">
        <v>497</v>
      </c>
      <c r="F21" s="131"/>
      <c r="G21" s="135">
        <f>G19-G20</f>
        <v>-397</v>
      </c>
      <c r="H21" s="216">
        <f>G21/G20</f>
        <v>-0.12211627191633344</v>
      </c>
      <c r="I21" s="144"/>
      <c r="J21" s="145"/>
    </row>
    <row r="23" spans="2:10" ht="20.100000000000001" customHeight="1" x14ac:dyDescent="0.25">
      <c r="B23" s="129" t="s">
        <v>496</v>
      </c>
      <c r="C23" s="130"/>
      <c r="D23" s="130"/>
      <c r="E23" s="130"/>
      <c r="F23" s="131"/>
      <c r="G23" s="134">
        <f>C5</f>
        <v>11415</v>
      </c>
      <c r="H23" s="50"/>
      <c r="I23" s="50"/>
    </row>
    <row r="24" spans="2:10" ht="20.100000000000001" customHeight="1" x14ac:dyDescent="0.25">
      <c r="B24" s="132" t="s">
        <v>635</v>
      </c>
      <c r="C24" s="130"/>
      <c r="D24" s="133"/>
      <c r="E24" s="130"/>
      <c r="F24" s="131"/>
      <c r="G24" s="134">
        <f>D5</f>
        <v>13003</v>
      </c>
      <c r="H24" s="50"/>
      <c r="I24" s="50"/>
    </row>
    <row r="25" spans="2:10" ht="20.100000000000001" customHeight="1" x14ac:dyDescent="0.25">
      <c r="B25" s="132"/>
      <c r="C25" s="130"/>
      <c r="D25" s="130"/>
      <c r="E25" s="130" t="s">
        <v>497</v>
      </c>
      <c r="F25" s="131"/>
      <c r="G25" s="135">
        <f>G23-G24</f>
        <v>-1588</v>
      </c>
      <c r="H25" s="54"/>
    </row>
    <row r="27" spans="2:10" ht="20.100000000000001" customHeight="1" x14ac:dyDescent="0.25">
      <c r="B27" s="129" t="s">
        <v>632</v>
      </c>
      <c r="C27" s="130"/>
      <c r="D27" s="130"/>
      <c r="E27" s="130"/>
      <c r="F27" s="131"/>
      <c r="G27" s="134">
        <f>F5</f>
        <v>110070</v>
      </c>
      <c r="H27" s="136">
        <v>52</v>
      </c>
    </row>
    <row r="28" spans="2:10" ht="20.100000000000001" customHeight="1" x14ac:dyDescent="0.25">
      <c r="B28" s="132" t="s">
        <v>633</v>
      </c>
      <c r="C28" s="130"/>
      <c r="D28" s="133"/>
      <c r="E28" s="130"/>
      <c r="F28" s="131"/>
      <c r="G28" s="134">
        <f>G5</f>
        <v>164114</v>
      </c>
      <c r="H28" s="136">
        <v>52</v>
      </c>
    </row>
    <row r="29" spans="2:10" ht="20.100000000000001" customHeight="1" x14ac:dyDescent="0.25">
      <c r="B29" s="132"/>
      <c r="C29" s="130"/>
      <c r="D29" s="130"/>
      <c r="E29" s="130" t="s">
        <v>497</v>
      </c>
      <c r="F29" s="131"/>
      <c r="G29" s="135">
        <f>G27-G28</f>
        <v>-54044</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M506"/>
  <sheetViews>
    <sheetView showGridLines="0" zoomScale="75" zoomScaleNormal="75" workbookViewId="0">
      <pane xSplit="1" ySplit="1" topLeftCell="B432" activePane="bottomRight" state="frozen"/>
      <selection activeCell="A360" sqref="A360:IV360"/>
      <selection pane="topRight" activeCell="A360" sqref="A360:IV360"/>
      <selection pane="bottomLeft" activeCell="A360" sqref="A360:IV360"/>
      <selection pane="bottomRight" activeCell="B447" sqref="B447:AM453"/>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53" si="509">SUM(B441:B452)</f>
        <v>25120</v>
      </c>
      <c r="E452" s="69"/>
      <c r="F452" s="69">
        <f>'From State&amp;Country +Charts'!AN465</f>
        <v>1804</v>
      </c>
      <c r="G452" s="69"/>
      <c r="H452" s="69">
        <f t="shared" ref="H452:H453" si="510">SUM(F441:F452)</f>
        <v>13122</v>
      </c>
      <c r="I452" s="69"/>
      <c r="J452" s="69">
        <f>'From State&amp;Country +Charts'!AT465</f>
        <v>716</v>
      </c>
      <c r="K452" s="69"/>
      <c r="L452" s="69">
        <f t="shared" ref="L452:L453" si="511">SUM(J441:J452)</f>
        <v>6420</v>
      </c>
      <c r="M452" s="69"/>
      <c r="N452">
        <f>'From State&amp;Country +Charts'!F465</f>
        <v>484</v>
      </c>
      <c r="O452" s="69"/>
      <c r="P452" s="69">
        <f t="shared" ref="P452:P453" si="512">SUM(N441:N452)</f>
        <v>4394</v>
      </c>
      <c r="Q452" s="69"/>
      <c r="R452">
        <f>'From State&amp;Country +Charts'!O465</f>
        <v>469</v>
      </c>
      <c r="S452" s="69"/>
      <c r="T452" s="69">
        <f t="shared" ref="T452:T453" si="513">SUM(R441:R452)</f>
        <v>3974</v>
      </c>
      <c r="U452" s="69"/>
      <c r="V452" s="84">
        <f t="shared" ref="V452:V453" si="514">B452/AC452</f>
        <v>0.24012520494857653</v>
      </c>
      <c r="W452" s="84">
        <f t="shared" ref="W452:W453" si="515">F452/AC452</f>
        <v>0.13444626620956923</v>
      </c>
      <c r="X452" s="84">
        <f t="shared" ref="X452:X453" si="516">J452/AC452</f>
        <v>5.3361156655239231E-2</v>
      </c>
      <c r="Y452" s="8">
        <f t="shared" ref="Y452:Y453" si="517">N452/AC452</f>
        <v>3.6070949470860036E-2</v>
      </c>
      <c r="Z452" s="8">
        <f t="shared" ref="Z452:Z453" si="518">R452/AC452</f>
        <v>3.4953048144283801E-2</v>
      </c>
      <c r="AA452" s="69"/>
      <c r="AB452" s="69"/>
      <c r="AC452" s="69">
        <f>'From State&amp;Country +Charts'!BR465</f>
        <v>13418</v>
      </c>
      <c r="AD452" s="69">
        <f t="shared" ref="AD452" si="519">SUM(AC441:AC452)</f>
        <v>111658</v>
      </c>
      <c r="AE452" s="85">
        <f t="shared" ref="AE452:AE453" si="520">(AC452/AC440)-1</f>
        <v>0.19292318634423888</v>
      </c>
      <c r="AF452" s="69"/>
      <c r="AG452" s="69">
        <f t="shared" ref="AG452:AG453" si="521">AC452</f>
        <v>13418</v>
      </c>
      <c r="AH452" s="69">
        <v>10505</v>
      </c>
      <c r="AI452" s="69">
        <f t="shared" ref="AI452:AI453" si="522">AG452-AH452</f>
        <v>2913</v>
      </c>
      <c r="AJ452" s="69">
        <f t="shared" ref="AJ452" si="523">SUM(AI441:AI452)</f>
        <v>26110</v>
      </c>
      <c r="AK452" s="69">
        <f t="shared" ref="AK452:AK453"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 si="526">SUM(AC442:AC453)</f>
        <v>110070</v>
      </c>
      <c r="AE453" s="85">
        <f t="shared" si="520"/>
        <v>-0.1221256633084673</v>
      </c>
      <c r="AF453" s="69"/>
      <c r="AG453" s="69">
        <f t="shared" si="521"/>
        <v>11415</v>
      </c>
      <c r="AH453" s="69">
        <v>8872</v>
      </c>
      <c r="AI453" s="69">
        <f t="shared" si="522"/>
        <v>2543</v>
      </c>
      <c r="AJ453" s="69">
        <f t="shared" ref="AJ453" si="527">SUM(AI442:AI453)</f>
        <v>22136</v>
      </c>
      <c r="AK453" s="69">
        <f t="shared" si="524"/>
        <v>1844.6666666666667</v>
      </c>
      <c r="AL453" s="69">
        <f t="shared" ref="AL453" si="528">SUM(AH442:AH453)</f>
        <v>87934</v>
      </c>
      <c r="AM453" s="86">
        <v>0.11493648707840561</v>
      </c>
    </row>
    <row r="454" spans="1:39" x14ac:dyDescent="0.3">
      <c r="A454" s="47">
        <v>44228</v>
      </c>
    </row>
    <row r="455" spans="1:39" x14ac:dyDescent="0.3">
      <c r="A455" s="47">
        <v>44256</v>
      </c>
    </row>
    <row r="456" spans="1:39" x14ac:dyDescent="0.3">
      <c r="A456" s="47">
        <v>44287</v>
      </c>
    </row>
    <row r="457" spans="1:39" x14ac:dyDescent="0.3">
      <c r="A457" s="47">
        <v>44317</v>
      </c>
    </row>
    <row r="458" spans="1:39" x14ac:dyDescent="0.3">
      <c r="A458" s="47">
        <v>44348</v>
      </c>
    </row>
    <row r="459" spans="1:39" x14ac:dyDescent="0.3">
      <c r="A459" s="47">
        <v>44378</v>
      </c>
    </row>
    <row r="460" spans="1:39" x14ac:dyDescent="0.3">
      <c r="A460" s="47">
        <v>44409</v>
      </c>
    </row>
    <row r="461" spans="1:39" x14ac:dyDescent="0.3">
      <c r="A461" s="47">
        <v>44440</v>
      </c>
    </row>
    <row r="462" spans="1:39" x14ac:dyDescent="0.3">
      <c r="A462" s="47">
        <v>44470</v>
      </c>
    </row>
    <row r="463" spans="1:39" x14ac:dyDescent="0.3">
      <c r="A463" s="47">
        <v>44501</v>
      </c>
    </row>
    <row r="464" spans="1:39" x14ac:dyDescent="0.3">
      <c r="A464" s="47">
        <v>44531</v>
      </c>
    </row>
    <row r="465" spans="1:1" x14ac:dyDescent="0.3">
      <c r="A465" s="47">
        <v>44562</v>
      </c>
    </row>
    <row r="466" spans="1:1" x14ac:dyDescent="0.3">
      <c r="A466" s="47">
        <v>44593</v>
      </c>
    </row>
    <row r="467" spans="1:1" x14ac:dyDescent="0.3">
      <c r="A467" s="47">
        <v>44621</v>
      </c>
    </row>
    <row r="468" spans="1:1" x14ac:dyDescent="0.3">
      <c r="A468" s="47">
        <v>44652</v>
      </c>
    </row>
    <row r="469" spans="1:1" x14ac:dyDescent="0.3">
      <c r="A469" s="47">
        <v>44682</v>
      </c>
    </row>
    <row r="470" spans="1:1" x14ac:dyDescent="0.3">
      <c r="A470" s="47">
        <v>44713</v>
      </c>
    </row>
    <row r="471" spans="1:1" x14ac:dyDescent="0.3">
      <c r="A471" s="47">
        <v>44743</v>
      </c>
    </row>
    <row r="472" spans="1:1" x14ac:dyDescent="0.3">
      <c r="A472" s="47">
        <v>44774</v>
      </c>
    </row>
    <row r="473" spans="1:1" x14ac:dyDescent="0.3">
      <c r="A473" s="47">
        <v>44805</v>
      </c>
    </row>
    <row r="474" spans="1:1" x14ac:dyDescent="0.3">
      <c r="A474" s="47">
        <v>44835</v>
      </c>
    </row>
    <row r="475" spans="1:1" x14ac:dyDescent="0.3">
      <c r="A475" s="47">
        <v>44866</v>
      </c>
    </row>
    <row r="476" spans="1:1" x14ac:dyDescent="0.3">
      <c r="A476" s="47">
        <v>44896</v>
      </c>
    </row>
    <row r="477" spans="1:1" x14ac:dyDescent="0.3">
      <c r="A477" s="47">
        <v>44927</v>
      </c>
    </row>
    <row r="478" spans="1:1" x14ac:dyDescent="0.3">
      <c r="A478" s="47">
        <v>44958</v>
      </c>
    </row>
    <row r="479" spans="1:1" x14ac:dyDescent="0.3">
      <c r="A479" s="47">
        <v>44986</v>
      </c>
    </row>
    <row r="480" spans="1:1"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DC525"/>
  <sheetViews>
    <sheetView view="pageBreakPreview" zoomScale="90" zoomScaleNormal="100" zoomScaleSheetLayoutView="90" workbookViewId="0">
      <pane xSplit="3" ySplit="3" topLeftCell="BZ453" activePane="bottomRight" state="frozen"/>
      <selection activeCell="CI497" sqref="CI497"/>
      <selection pane="topRight" activeCell="CI497" sqref="CI497"/>
      <selection pane="bottomLeft" activeCell="CI497" sqref="CI497"/>
      <selection pane="bottomRight" activeCell="CI497" sqref="CI497"/>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2" t="s">
        <v>636</v>
      </c>
      <c r="CL1" s="222"/>
    </row>
    <row r="2" spans="1:107" x14ac:dyDescent="0.3">
      <c r="BW2" s="1" t="s">
        <v>477</v>
      </c>
      <c r="BX2" s="26" t="s">
        <v>484</v>
      </c>
      <c r="BY2" s="1" t="s">
        <v>479</v>
      </c>
      <c r="CD2" s="1" t="s">
        <v>489</v>
      </c>
      <c r="CK2" s="222" t="s">
        <v>637</v>
      </c>
      <c r="CL2" s="222"/>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7"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66"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BS467" s="30">
        <f t="shared" si="636"/>
        <v>0</v>
      </c>
      <c r="BU467" s="43">
        <v>44255</v>
      </c>
      <c r="CZ467" s="88">
        <v>44228</v>
      </c>
    </row>
    <row r="468" spans="2:107" x14ac:dyDescent="0.3">
      <c r="B468" s="63">
        <v>44256</v>
      </c>
      <c r="C468" t="s">
        <v>445</v>
      </c>
      <c r="BU468" s="43">
        <v>44286</v>
      </c>
      <c r="CZ468" s="88">
        <v>44256</v>
      </c>
    </row>
    <row r="469" spans="2:107" x14ac:dyDescent="0.3">
      <c r="B469" s="63">
        <v>44287</v>
      </c>
      <c r="C469" t="s">
        <v>446</v>
      </c>
      <c r="BU469" s="43">
        <v>44316</v>
      </c>
      <c r="CZ469" s="88">
        <v>44287</v>
      </c>
    </row>
    <row r="470" spans="2:107" x14ac:dyDescent="0.3">
      <c r="B470" s="63">
        <v>44317</v>
      </c>
      <c r="C470" t="s">
        <v>447</v>
      </c>
      <c r="BU470" s="43">
        <v>44347</v>
      </c>
      <c r="CZ470" s="88">
        <v>44317</v>
      </c>
    </row>
    <row r="471" spans="2:107" x14ac:dyDescent="0.3">
      <c r="B471" s="63">
        <v>44348</v>
      </c>
      <c r="C471" t="s">
        <v>448</v>
      </c>
      <c r="BU471" s="43">
        <v>44377</v>
      </c>
      <c r="CZ471" s="88">
        <v>44348</v>
      </c>
    </row>
    <row r="472" spans="2:107" x14ac:dyDescent="0.3">
      <c r="B472" s="63">
        <v>44378</v>
      </c>
      <c r="C472" t="s">
        <v>462</v>
      </c>
      <c r="CZ472" s="88">
        <v>44378</v>
      </c>
    </row>
    <row r="473" spans="2:107" x14ac:dyDescent="0.3">
      <c r="B473" s="63">
        <v>44409</v>
      </c>
      <c r="C473" t="s">
        <v>438</v>
      </c>
      <c r="CZ473" s="88">
        <v>44409</v>
      </c>
    </row>
    <row r="474" spans="2:107" x14ac:dyDescent="0.3">
      <c r="B474" s="63">
        <v>44440</v>
      </c>
      <c r="C474" t="s">
        <v>439</v>
      </c>
      <c r="CZ474" s="88">
        <v>44440</v>
      </c>
    </row>
    <row r="475" spans="2:107" x14ac:dyDescent="0.3">
      <c r="B475" s="63">
        <v>44470</v>
      </c>
      <c r="C475" t="s">
        <v>440</v>
      </c>
      <c r="CZ475" s="88">
        <v>44470</v>
      </c>
    </row>
    <row r="476" spans="2:107" x14ac:dyDescent="0.3">
      <c r="B476" s="63">
        <v>44501</v>
      </c>
      <c r="C476" t="s">
        <v>441</v>
      </c>
      <c r="CZ476" s="88">
        <v>44501</v>
      </c>
    </row>
    <row r="477" spans="2:107" x14ac:dyDescent="0.3">
      <c r="B477" s="63">
        <v>44531</v>
      </c>
      <c r="C477" t="s">
        <v>442</v>
      </c>
      <c r="CZ477" s="88">
        <v>44531</v>
      </c>
    </row>
    <row r="478" spans="2:107" x14ac:dyDescent="0.3">
      <c r="B478" s="63">
        <v>44562</v>
      </c>
      <c r="C478" t="s">
        <v>443</v>
      </c>
      <c r="CZ478" s="88">
        <v>44562</v>
      </c>
    </row>
    <row r="479" spans="2:107" x14ac:dyDescent="0.3">
      <c r="B479" s="63">
        <v>44593</v>
      </c>
      <c r="C479" t="s">
        <v>444</v>
      </c>
      <c r="CZ479" s="88">
        <v>44593</v>
      </c>
    </row>
    <row r="480" spans="2:107" x14ac:dyDescent="0.3">
      <c r="B480" s="63">
        <v>44621</v>
      </c>
      <c r="C480" t="s">
        <v>445</v>
      </c>
      <c r="CZ480" s="88">
        <v>44621</v>
      </c>
    </row>
    <row r="481" spans="2:104" x14ac:dyDescent="0.3">
      <c r="B481" s="63">
        <v>44652</v>
      </c>
      <c r="C481" t="s">
        <v>446</v>
      </c>
      <c r="CZ481" s="88">
        <v>44652</v>
      </c>
    </row>
    <row r="482" spans="2:104" x14ac:dyDescent="0.3">
      <c r="B482" s="63">
        <v>44682</v>
      </c>
      <c r="C482" t="s">
        <v>447</v>
      </c>
      <c r="CZ482" s="88">
        <v>44682</v>
      </c>
    </row>
    <row r="483" spans="2:104" x14ac:dyDescent="0.3">
      <c r="B483" s="63">
        <v>44713</v>
      </c>
      <c r="C483" t="s">
        <v>448</v>
      </c>
      <c r="CZ483" s="88">
        <v>44713</v>
      </c>
    </row>
    <row r="484" spans="2:104" x14ac:dyDescent="0.3">
      <c r="B484" s="63">
        <v>44743</v>
      </c>
      <c r="C484" t="s">
        <v>462</v>
      </c>
      <c r="CZ484" s="88">
        <v>44743</v>
      </c>
    </row>
    <row r="485" spans="2:104" x14ac:dyDescent="0.3">
      <c r="B485" s="63">
        <v>44774</v>
      </c>
      <c r="C485" t="s">
        <v>438</v>
      </c>
      <c r="CZ485" s="88">
        <v>44774</v>
      </c>
    </row>
    <row r="486" spans="2:104" x14ac:dyDescent="0.3">
      <c r="B486" s="63">
        <v>44805</v>
      </c>
      <c r="C486" t="s">
        <v>439</v>
      </c>
      <c r="CZ486" s="88">
        <v>44805</v>
      </c>
    </row>
    <row r="487" spans="2:104" x14ac:dyDescent="0.3">
      <c r="B487" s="63">
        <v>44835</v>
      </c>
      <c r="C487" t="s">
        <v>440</v>
      </c>
      <c r="CZ487" s="88">
        <v>44835</v>
      </c>
    </row>
    <row r="488" spans="2:104" x14ac:dyDescent="0.3">
      <c r="B488" s="63">
        <v>44866</v>
      </c>
      <c r="C488" t="s">
        <v>441</v>
      </c>
      <c r="CZ488" s="88">
        <v>44866</v>
      </c>
    </row>
    <row r="489" spans="2:104" x14ac:dyDescent="0.3">
      <c r="B489" s="63">
        <v>44896</v>
      </c>
      <c r="C489" t="s">
        <v>442</v>
      </c>
      <c r="CZ489" s="88">
        <v>44896</v>
      </c>
    </row>
    <row r="490" spans="2:104" x14ac:dyDescent="0.3">
      <c r="B490" s="63">
        <v>44927</v>
      </c>
      <c r="C490" t="s">
        <v>443</v>
      </c>
      <c r="CZ490" s="88">
        <v>44927</v>
      </c>
    </row>
    <row r="491" spans="2:104" x14ac:dyDescent="0.3">
      <c r="B491" s="63">
        <v>44958</v>
      </c>
      <c r="C491" t="s">
        <v>444</v>
      </c>
      <c r="CZ491" s="88">
        <v>44958</v>
      </c>
    </row>
    <row r="492" spans="2:104" x14ac:dyDescent="0.3">
      <c r="B492" s="63">
        <v>44986</v>
      </c>
      <c r="C492" t="s">
        <v>445</v>
      </c>
      <c r="CZ492" s="88">
        <v>44986</v>
      </c>
    </row>
    <row r="493" spans="2:104" x14ac:dyDescent="0.3">
      <c r="B493" s="63">
        <v>45017</v>
      </c>
      <c r="C493" t="s">
        <v>446</v>
      </c>
      <c r="CZ493" s="88">
        <v>45017</v>
      </c>
    </row>
    <row r="494" spans="2:104" x14ac:dyDescent="0.3">
      <c r="B494" s="63">
        <v>45047</v>
      </c>
      <c r="C494" t="s">
        <v>447</v>
      </c>
      <c r="CZ494" s="88">
        <v>45047</v>
      </c>
    </row>
    <row r="495" spans="2:104" x14ac:dyDescent="0.3">
      <c r="B495" s="63">
        <v>45078</v>
      </c>
      <c r="C495" t="s">
        <v>448</v>
      </c>
      <c r="CZ495" s="88">
        <v>45078</v>
      </c>
    </row>
    <row r="496" spans="2:104" x14ac:dyDescent="0.3">
      <c r="B496" s="63">
        <v>45108</v>
      </c>
      <c r="C496" t="s">
        <v>462</v>
      </c>
      <c r="CZ496" s="88">
        <v>45108</v>
      </c>
    </row>
    <row r="497" spans="2:104" x14ac:dyDescent="0.3">
      <c r="B497" s="63">
        <v>45139</v>
      </c>
      <c r="C497" t="s">
        <v>438</v>
      </c>
      <c r="CZ497" s="88">
        <v>45139</v>
      </c>
    </row>
    <row r="498" spans="2:104" x14ac:dyDescent="0.3">
      <c r="B498" s="63">
        <v>45170</v>
      </c>
      <c r="C498" t="s">
        <v>439</v>
      </c>
      <c r="CZ498" s="88">
        <v>45170</v>
      </c>
    </row>
    <row r="499" spans="2:104" x14ac:dyDescent="0.3">
      <c r="B499" s="63">
        <v>45200</v>
      </c>
      <c r="C499" t="s">
        <v>440</v>
      </c>
      <c r="CZ499" s="88">
        <v>45200</v>
      </c>
    </row>
    <row r="500" spans="2:104" x14ac:dyDescent="0.3">
      <c r="B500" s="63">
        <v>45231</v>
      </c>
      <c r="C500" t="s">
        <v>441</v>
      </c>
      <c r="CZ500" s="88">
        <v>45231</v>
      </c>
    </row>
    <row r="501" spans="2:104" x14ac:dyDescent="0.3">
      <c r="B501" s="63">
        <v>45261</v>
      </c>
      <c r="C501" t="s">
        <v>442</v>
      </c>
      <c r="CZ501" s="88">
        <v>45261</v>
      </c>
    </row>
    <row r="502" spans="2:104" x14ac:dyDescent="0.3">
      <c r="B502" s="63">
        <v>45292</v>
      </c>
      <c r="C502" t="s">
        <v>443</v>
      </c>
      <c r="CZ502" s="88">
        <v>45292</v>
      </c>
    </row>
    <row r="503" spans="2:104" x14ac:dyDescent="0.3">
      <c r="B503" s="63">
        <v>45323</v>
      </c>
      <c r="C503" t="s">
        <v>444</v>
      </c>
      <c r="CZ503" s="88">
        <v>45323</v>
      </c>
    </row>
    <row r="504" spans="2:104" x14ac:dyDescent="0.3">
      <c r="B504" s="63">
        <v>45352</v>
      </c>
      <c r="C504" t="s">
        <v>445</v>
      </c>
      <c r="CZ504" s="88">
        <v>45352</v>
      </c>
    </row>
    <row r="505" spans="2:104" x14ac:dyDescent="0.3">
      <c r="B505" s="63">
        <v>45383</v>
      </c>
      <c r="C505" t="s">
        <v>446</v>
      </c>
      <c r="CZ505" s="88">
        <v>45383</v>
      </c>
    </row>
    <row r="506" spans="2:104" x14ac:dyDescent="0.3">
      <c r="B506" s="63">
        <v>45413</v>
      </c>
      <c r="C506" t="s">
        <v>447</v>
      </c>
      <c r="CK506"/>
      <c r="CL506"/>
      <c r="CM506"/>
      <c r="CN506"/>
      <c r="CO506"/>
      <c r="CP506"/>
      <c r="CQ506"/>
      <c r="CR506"/>
      <c r="CS506"/>
      <c r="CT506"/>
      <c r="CZ506" s="88">
        <v>45413</v>
      </c>
    </row>
    <row r="507" spans="2:104" x14ac:dyDescent="0.3">
      <c r="B507" s="63">
        <v>45444</v>
      </c>
      <c r="C507" t="s">
        <v>448</v>
      </c>
      <c r="CK507"/>
      <c r="CL507"/>
      <c r="CM507"/>
      <c r="CN507"/>
      <c r="CO507"/>
      <c r="CP507"/>
      <c r="CQ507"/>
      <c r="CR507"/>
      <c r="CS507"/>
      <c r="CT507"/>
      <c r="CZ507" s="88">
        <v>45444</v>
      </c>
    </row>
    <row r="508" spans="2:104" x14ac:dyDescent="0.3">
      <c r="B508" s="63">
        <v>45474</v>
      </c>
      <c r="C508" t="s">
        <v>462</v>
      </c>
      <c r="CZ508" s="88">
        <v>45474</v>
      </c>
    </row>
    <row r="509" spans="2:104" x14ac:dyDescent="0.3">
      <c r="B509" s="63">
        <v>45505</v>
      </c>
      <c r="C509" t="s">
        <v>438</v>
      </c>
      <c r="CZ509" s="88">
        <v>45505</v>
      </c>
    </row>
    <row r="510" spans="2:104" x14ac:dyDescent="0.3">
      <c r="B510" s="63">
        <v>45536</v>
      </c>
      <c r="C510" t="s">
        <v>439</v>
      </c>
      <c r="CK510"/>
      <c r="CL510"/>
      <c r="CM510"/>
      <c r="CN510"/>
      <c r="CO510"/>
      <c r="CP510"/>
      <c r="CQ510"/>
      <c r="CR510"/>
      <c r="CS510"/>
      <c r="CT510"/>
      <c r="CZ510" s="88">
        <v>45536</v>
      </c>
    </row>
    <row r="511" spans="2:104" x14ac:dyDescent="0.3">
      <c r="B511" s="63">
        <v>45566</v>
      </c>
      <c r="C511" t="s">
        <v>440</v>
      </c>
      <c r="CK511"/>
      <c r="CL511"/>
      <c r="CM511"/>
      <c r="CN511"/>
      <c r="CO511"/>
      <c r="CP511"/>
      <c r="CQ511"/>
      <c r="CR511"/>
      <c r="CS511"/>
      <c r="CT511"/>
      <c r="CZ511" s="88">
        <v>45566</v>
      </c>
    </row>
    <row r="512" spans="2:104" x14ac:dyDescent="0.3">
      <c r="B512" s="63">
        <v>45597</v>
      </c>
      <c r="C512" t="s">
        <v>441</v>
      </c>
      <c r="CZ512" s="88">
        <v>45597</v>
      </c>
    </row>
    <row r="513" spans="2:107" x14ac:dyDescent="0.3">
      <c r="B513" s="63">
        <v>45627</v>
      </c>
      <c r="C513" t="s">
        <v>442</v>
      </c>
      <c r="CZ513" s="88">
        <v>45627</v>
      </c>
    </row>
    <row r="514" spans="2:107" x14ac:dyDescent="0.3">
      <c r="B514" s="63">
        <v>45658</v>
      </c>
      <c r="C514" t="s">
        <v>443</v>
      </c>
      <c r="CZ514" s="88">
        <v>45658</v>
      </c>
    </row>
    <row r="515" spans="2:107" x14ac:dyDescent="0.3">
      <c r="B515" s="63">
        <v>45689</v>
      </c>
      <c r="C515" t="s">
        <v>444</v>
      </c>
      <c r="CZ515" s="88">
        <v>45689</v>
      </c>
      <c r="DC515" s="69"/>
    </row>
    <row r="516" spans="2:107" x14ac:dyDescent="0.3">
      <c r="B516" s="63">
        <v>45717</v>
      </c>
      <c r="C516" t="s">
        <v>445</v>
      </c>
      <c r="CZ516" s="88">
        <v>45717</v>
      </c>
      <c r="DC516" s="69"/>
    </row>
    <row r="517" spans="2:107" x14ac:dyDescent="0.3">
      <c r="B517" s="63">
        <v>45748</v>
      </c>
      <c r="C517" t="s">
        <v>446</v>
      </c>
      <c r="CZ517" s="88">
        <v>45748</v>
      </c>
      <c r="DC517" s="69"/>
    </row>
    <row r="518" spans="2:107" x14ac:dyDescent="0.3">
      <c r="B518" s="63">
        <v>45778</v>
      </c>
      <c r="C518" t="s">
        <v>447</v>
      </c>
      <c r="CK518"/>
      <c r="CL518"/>
      <c r="CM518"/>
      <c r="CN518"/>
      <c r="CO518"/>
      <c r="CP518"/>
      <c r="CQ518"/>
      <c r="CR518"/>
      <c r="CS518"/>
      <c r="CT518"/>
      <c r="CZ518" s="88">
        <v>45778</v>
      </c>
      <c r="DC518" s="69"/>
    </row>
    <row r="519" spans="2:107" x14ac:dyDescent="0.3">
      <c r="B519" s="63">
        <v>45809</v>
      </c>
      <c r="C519" t="s">
        <v>448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26340.5</v>
      </c>
      <c r="E523" s="5">
        <f t="shared" ref="E523:BP523" si="895">SUM(E4:E519)</f>
        <v>128001.5</v>
      </c>
      <c r="F523" s="5">
        <f t="shared" si="895"/>
        <v>189613</v>
      </c>
      <c r="G523" s="5">
        <f t="shared" si="895"/>
        <v>25273.5</v>
      </c>
      <c r="H523" s="5">
        <f t="shared" si="895"/>
        <v>1119583.5</v>
      </c>
      <c r="I523" s="5">
        <f t="shared" si="895"/>
        <v>153715</v>
      </c>
      <c r="J523" s="5">
        <f t="shared" si="895"/>
        <v>25690</v>
      </c>
      <c r="K523" s="5">
        <f t="shared" si="895"/>
        <v>5631.5</v>
      </c>
      <c r="L523" s="5">
        <f t="shared" si="895"/>
        <v>164928</v>
      </c>
      <c r="M523" s="5">
        <f t="shared" si="895"/>
        <v>75962</v>
      </c>
      <c r="N523" s="5">
        <f t="shared" si="895"/>
        <v>84490.5</v>
      </c>
      <c r="O523" s="5">
        <f t="shared" si="895"/>
        <v>205220.5</v>
      </c>
      <c r="P523" s="5">
        <f t="shared" si="895"/>
        <v>111104.5</v>
      </c>
      <c r="Q523" s="5">
        <f t="shared" si="895"/>
        <v>42522</v>
      </c>
      <c r="R523" s="5">
        <f t="shared" si="895"/>
        <v>32852.5</v>
      </c>
      <c r="S523" s="5">
        <f t="shared" si="895"/>
        <v>44051.5</v>
      </c>
      <c r="T523" s="5">
        <f t="shared" si="895"/>
        <v>20853</v>
      </c>
      <c r="U523" s="5">
        <f t="shared" si="895"/>
        <v>32288.5</v>
      </c>
      <c r="V523" s="5">
        <f t="shared" si="895"/>
        <v>12269.5</v>
      </c>
      <c r="W523" s="5">
        <f t="shared" si="895"/>
        <v>42901</v>
      </c>
      <c r="X523" s="5">
        <f t="shared" si="895"/>
        <v>52921</v>
      </c>
      <c r="Y523" s="5">
        <f t="shared" si="895"/>
        <v>89145</v>
      </c>
      <c r="Z523" s="5">
        <f t="shared" si="895"/>
        <v>70739.5</v>
      </c>
      <c r="AA523" s="5">
        <f t="shared" si="895"/>
        <v>14085</v>
      </c>
      <c r="AB523" s="5">
        <f t="shared" si="895"/>
        <v>54674</v>
      </c>
      <c r="AC523" s="5">
        <f t="shared" si="895"/>
        <v>114703</v>
      </c>
      <c r="AD523" s="5">
        <f t="shared" si="895"/>
        <v>25293.5</v>
      </c>
      <c r="AE523" s="5">
        <f t="shared" si="895"/>
        <v>108152</v>
      </c>
      <c r="AF523" s="5">
        <f t="shared" si="895"/>
        <v>13224.5</v>
      </c>
      <c r="AG523" s="5">
        <f t="shared" si="895"/>
        <v>46846</v>
      </c>
      <c r="AH523" s="5">
        <f t="shared" si="895"/>
        <v>44566</v>
      </c>
      <c r="AI523" s="5">
        <f t="shared" si="895"/>
        <v>100529</v>
      </c>
      <c r="AJ523" s="5">
        <f t="shared" si="895"/>
        <v>71873.5</v>
      </c>
      <c r="AK523" s="5">
        <f t="shared" si="895"/>
        <v>20807.5</v>
      </c>
      <c r="AL523" s="5">
        <f t="shared" si="895"/>
        <v>70488.5</v>
      </c>
      <c r="AM523" s="5">
        <f t="shared" si="895"/>
        <v>41078</v>
      </c>
      <c r="AN523" s="5">
        <f t="shared" si="895"/>
        <v>645301</v>
      </c>
      <c r="AO523" s="5">
        <f t="shared" si="895"/>
        <v>62972.5</v>
      </c>
      <c r="AP523" s="5">
        <f t="shared" si="895"/>
        <v>6985</v>
      </c>
      <c r="AQ523" s="5">
        <f t="shared" si="895"/>
        <v>29392.5</v>
      </c>
      <c r="AR523" s="5">
        <f t="shared" si="895"/>
        <v>18000.5</v>
      </c>
      <c r="AS523" s="5">
        <f t="shared" si="895"/>
        <v>46331.5</v>
      </c>
      <c r="AT523" s="5">
        <f t="shared" si="895"/>
        <v>253600</v>
      </c>
      <c r="AU523" s="5">
        <f t="shared" si="895"/>
        <v>96044.5</v>
      </c>
      <c r="AV523" s="5">
        <f t="shared" si="895"/>
        <v>7818</v>
      </c>
      <c r="AW523" s="5">
        <f t="shared" si="895"/>
        <v>85094</v>
      </c>
      <c r="AX523" s="5">
        <f t="shared" si="895"/>
        <v>135943.5</v>
      </c>
      <c r="AY523" s="5">
        <f t="shared" si="895"/>
        <v>6610.5</v>
      </c>
      <c r="AZ523" s="5">
        <f t="shared" si="895"/>
        <v>54070.5</v>
      </c>
      <c r="BA523" s="5">
        <f t="shared" si="895"/>
        <v>25780</v>
      </c>
      <c r="BB523" s="5">
        <f t="shared" si="895"/>
        <v>8755</v>
      </c>
      <c r="BC523" s="5">
        <f t="shared" si="895"/>
        <v>5753</v>
      </c>
      <c r="BD523" s="5">
        <f t="shared" si="895"/>
        <v>34068.5</v>
      </c>
      <c r="BE523" s="5">
        <f t="shared" si="895"/>
        <v>187</v>
      </c>
      <c r="BF523" s="5">
        <f t="shared" si="895"/>
        <v>49</v>
      </c>
      <c r="BG523" s="5">
        <f t="shared" si="895"/>
        <v>129.5</v>
      </c>
      <c r="BH523" s="5">
        <f t="shared" si="895"/>
        <v>437.5</v>
      </c>
      <c r="BI523" s="5">
        <f t="shared" si="895"/>
        <v>9708</v>
      </c>
      <c r="BJ523" s="5">
        <f t="shared" si="895"/>
        <v>91</v>
      </c>
      <c r="BK523" s="5">
        <f t="shared" si="895"/>
        <v>1985.5</v>
      </c>
      <c r="BL523" s="5">
        <f t="shared" si="895"/>
        <v>777</v>
      </c>
      <c r="BM523" s="5">
        <f t="shared" si="895"/>
        <v>60.5</v>
      </c>
      <c r="BN523" s="5">
        <f t="shared" si="895"/>
        <v>92</v>
      </c>
      <c r="BO523" s="5">
        <f t="shared" si="895"/>
        <v>56300.5</v>
      </c>
      <c r="BP523" s="5">
        <f t="shared" si="895"/>
        <v>40292.5</v>
      </c>
      <c r="BQ523" s="5">
        <f t="shared" ref="BQ523" si="896">SUM(BQ4:BQ519)</f>
        <v>197299</v>
      </c>
      <c r="CK523"/>
      <c r="CL523"/>
      <c r="CM523"/>
      <c r="CN523"/>
      <c r="CO523"/>
      <c r="CP523"/>
      <c r="CQ523"/>
      <c r="CR523"/>
      <c r="CS523"/>
      <c r="CT523"/>
      <c r="DC523" s="69"/>
    </row>
    <row r="524" spans="2:107" x14ac:dyDescent="0.3">
      <c r="D524">
        <f t="shared" ref="D524:AI524" si="897">IF(D523=MAX($D523:$BB523),D3,0)</f>
        <v>0</v>
      </c>
      <c r="E524">
        <f t="shared" si="897"/>
        <v>0</v>
      </c>
      <c r="F524">
        <f t="shared" si="897"/>
        <v>0</v>
      </c>
      <c r="G524">
        <f t="shared" si="897"/>
        <v>0</v>
      </c>
      <c r="H524" t="str">
        <f t="shared" si="897"/>
        <v>CALIFORNIA</v>
      </c>
      <c r="I524">
        <f t="shared" si="897"/>
        <v>0</v>
      </c>
      <c r="J524">
        <f t="shared" si="897"/>
        <v>0</v>
      </c>
      <c r="K524">
        <f t="shared" si="897"/>
        <v>0</v>
      </c>
      <c r="L524">
        <f t="shared" si="897"/>
        <v>0</v>
      </c>
      <c r="M524">
        <f t="shared" si="897"/>
        <v>0</v>
      </c>
      <c r="N524">
        <f t="shared" si="897"/>
        <v>0</v>
      </c>
      <c r="O524">
        <f t="shared" si="897"/>
        <v>0</v>
      </c>
      <c r="P524">
        <f t="shared" si="897"/>
        <v>0</v>
      </c>
      <c r="Q524">
        <f t="shared" si="897"/>
        <v>0</v>
      </c>
      <c r="R524">
        <f t="shared" si="897"/>
        <v>0</v>
      </c>
      <c r="S524">
        <f t="shared" si="897"/>
        <v>0</v>
      </c>
      <c r="T524">
        <f t="shared" si="897"/>
        <v>0</v>
      </c>
      <c r="U524">
        <f t="shared" si="897"/>
        <v>0</v>
      </c>
      <c r="V524">
        <f t="shared" si="897"/>
        <v>0</v>
      </c>
      <c r="W524">
        <f t="shared" si="897"/>
        <v>0</v>
      </c>
      <c r="X524">
        <f t="shared" si="897"/>
        <v>0</v>
      </c>
      <c r="Y524">
        <f t="shared" si="897"/>
        <v>0</v>
      </c>
      <c r="Z524">
        <f t="shared" si="897"/>
        <v>0</v>
      </c>
      <c r="AA524">
        <f t="shared" si="897"/>
        <v>0</v>
      </c>
      <c r="AB524">
        <f t="shared" si="897"/>
        <v>0</v>
      </c>
      <c r="AC524">
        <f t="shared" si="897"/>
        <v>0</v>
      </c>
      <c r="AD524">
        <f t="shared" si="897"/>
        <v>0</v>
      </c>
      <c r="AE524">
        <f t="shared" si="897"/>
        <v>0</v>
      </c>
      <c r="AF524">
        <f t="shared" si="897"/>
        <v>0</v>
      </c>
      <c r="AG524">
        <f t="shared" si="897"/>
        <v>0</v>
      </c>
      <c r="AH524">
        <f t="shared" si="897"/>
        <v>0</v>
      </c>
      <c r="AI524">
        <f t="shared" si="897"/>
        <v>0</v>
      </c>
      <c r="AJ524">
        <f t="shared" ref="AJ524:BB524" si="898">IF(AJ523=MAX($D523:$BB523),AJ3,0)</f>
        <v>0</v>
      </c>
      <c r="AK524">
        <f t="shared" si="898"/>
        <v>0</v>
      </c>
      <c r="AL524">
        <f t="shared" si="898"/>
        <v>0</v>
      </c>
      <c r="AM524">
        <f t="shared" si="898"/>
        <v>0</v>
      </c>
      <c r="AN524">
        <f t="shared" si="898"/>
        <v>0</v>
      </c>
      <c r="AO524">
        <f t="shared" si="898"/>
        <v>0</v>
      </c>
      <c r="AP524">
        <f t="shared" si="898"/>
        <v>0</v>
      </c>
      <c r="AQ524">
        <f t="shared" si="898"/>
        <v>0</v>
      </c>
      <c r="AR524">
        <f t="shared" si="898"/>
        <v>0</v>
      </c>
      <c r="AS524">
        <f t="shared" si="898"/>
        <v>0</v>
      </c>
      <c r="AT524">
        <f t="shared" si="898"/>
        <v>0</v>
      </c>
      <c r="AU524">
        <f t="shared" si="898"/>
        <v>0</v>
      </c>
      <c r="AV524">
        <f t="shared" si="898"/>
        <v>0</v>
      </c>
      <c r="AW524">
        <f t="shared" si="898"/>
        <v>0</v>
      </c>
      <c r="AX524">
        <f t="shared" si="898"/>
        <v>0</v>
      </c>
      <c r="AY524">
        <f t="shared" si="898"/>
        <v>0</v>
      </c>
      <c r="AZ524">
        <f t="shared" si="898"/>
        <v>0</v>
      </c>
      <c r="BA524">
        <f t="shared" si="898"/>
        <v>0</v>
      </c>
      <c r="BB524">
        <f t="shared" si="898"/>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9"/>
  <sheetViews>
    <sheetView zoomScaleNormal="100" zoomScaleSheetLayoutView="70" workbookViewId="0">
      <selection activeCell="CI497" sqref="CI497"/>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0.36328125"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+Charts'!$C$466</f>
        <v>January</v>
      </c>
      <c r="D2" s="154"/>
      <c r="E2" s="155"/>
      <c r="F2" s="155"/>
      <c r="G2" s="155"/>
      <c r="I2" s="45"/>
      <c r="J2" s="223"/>
      <c r="K2" s="223"/>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2021</v>
      </c>
      <c r="D4" s="164" t="str">
        <f>'OSDR Table'!D4</f>
        <v>2020</v>
      </c>
      <c r="E4" s="157" t="s">
        <v>640</v>
      </c>
      <c r="F4" s="157" t="s">
        <v>323</v>
      </c>
      <c r="G4" s="158"/>
      <c r="H4" s="71"/>
      <c r="L4" s="71"/>
    </row>
    <row r="5" spans="2:12" ht="16.8" x14ac:dyDescent="0.3">
      <c r="B5" s="159" t="s">
        <v>41</v>
      </c>
      <c r="C5" s="170">
        <f>'From State&amp;Country +Charts'!D$466</f>
        <v>78</v>
      </c>
      <c r="D5" s="170">
        <f>'From State&amp;Country +Charts'!D$454</f>
        <v>73</v>
      </c>
      <c r="E5" s="170">
        <f t="shared" ref="E5:E56" si="0">C5-D5</f>
        <v>5</v>
      </c>
      <c r="F5" s="165">
        <f>(E5/D5)</f>
        <v>6.8493150684931503E-2</v>
      </c>
      <c r="G5" s="155"/>
      <c r="I5" s="72"/>
      <c r="L5" s="73"/>
    </row>
    <row r="6" spans="2:12" ht="16.8" x14ac:dyDescent="0.3">
      <c r="B6" s="159" t="s">
        <v>42</v>
      </c>
      <c r="C6" s="170">
        <f>'From State&amp;Country +Charts'!E$466</f>
        <v>188</v>
      </c>
      <c r="D6" s="170">
        <f>'From State&amp;Country +Charts'!E$454</f>
        <v>242</v>
      </c>
      <c r="E6" s="170">
        <f t="shared" si="0"/>
        <v>-54</v>
      </c>
      <c r="F6" s="165">
        <f t="shared" ref="F6:F57" si="1">(E6/D6)</f>
        <v>-0.2231404958677686</v>
      </c>
      <c r="G6" s="155"/>
      <c r="I6" s="72"/>
      <c r="L6" s="73"/>
    </row>
    <row r="7" spans="2:12" ht="16.8" x14ac:dyDescent="0.3">
      <c r="B7" s="159" t="s">
        <v>43</v>
      </c>
      <c r="C7" s="170">
        <f>'From State&amp;Country +Charts'!F$466</f>
        <v>458</v>
      </c>
      <c r="D7" s="170">
        <f>'From State&amp;Country +Charts'!F$454</f>
        <v>548</v>
      </c>
      <c r="E7" s="170">
        <f t="shared" si="0"/>
        <v>-90</v>
      </c>
      <c r="F7" s="165">
        <f t="shared" si="1"/>
        <v>-0.16423357664233576</v>
      </c>
      <c r="G7" s="155"/>
      <c r="I7" s="72"/>
      <c r="L7" s="73"/>
    </row>
    <row r="8" spans="2:12" ht="16.8" x14ac:dyDescent="0.3">
      <c r="B8" s="159" t="s">
        <v>44</v>
      </c>
      <c r="C8" s="170">
        <f>'From State&amp;Country +Charts'!G$466</f>
        <v>40</v>
      </c>
      <c r="D8" s="170">
        <f>'From State&amp;Country +Charts'!G$454</f>
        <v>61</v>
      </c>
      <c r="E8" s="170">
        <f t="shared" si="0"/>
        <v>-21</v>
      </c>
      <c r="F8" s="165">
        <f t="shared" si="1"/>
        <v>-0.34426229508196721</v>
      </c>
      <c r="G8" s="155"/>
      <c r="I8" s="72"/>
      <c r="L8" s="73"/>
    </row>
    <row r="9" spans="2:12" ht="16.8" x14ac:dyDescent="0.3">
      <c r="B9" s="159" t="s">
        <v>45</v>
      </c>
      <c r="C9" s="170">
        <f>'From State&amp;Country +Charts'!H$466</f>
        <v>2691</v>
      </c>
      <c r="D9" s="170">
        <f>'From State&amp;Country +Charts'!H$454</f>
        <v>2700</v>
      </c>
      <c r="E9" s="170">
        <f t="shared" si="0"/>
        <v>-9</v>
      </c>
      <c r="F9" s="165">
        <f t="shared" si="1"/>
        <v>-3.3333333333333335E-3</v>
      </c>
      <c r="G9" s="155"/>
      <c r="I9" s="72"/>
      <c r="L9" s="73"/>
    </row>
    <row r="10" spans="2:12" ht="16.8" x14ac:dyDescent="0.3">
      <c r="B10" s="159" t="s">
        <v>46</v>
      </c>
      <c r="C10" s="170">
        <f>'From State&amp;Country +Charts'!I$466</f>
        <v>358</v>
      </c>
      <c r="D10" s="170">
        <f>'From State&amp;Country +Charts'!I$454</f>
        <v>399</v>
      </c>
      <c r="E10" s="170">
        <f t="shared" si="0"/>
        <v>-41</v>
      </c>
      <c r="F10" s="165">
        <f t="shared" si="1"/>
        <v>-0.10275689223057644</v>
      </c>
      <c r="G10" s="155"/>
      <c r="I10" s="72"/>
      <c r="L10" s="73"/>
    </row>
    <row r="11" spans="2:12" ht="16.8" x14ac:dyDescent="0.3">
      <c r="B11" s="159" t="s">
        <v>47</v>
      </c>
      <c r="C11" s="170">
        <f>'From State&amp;Country +Charts'!J$466</f>
        <v>48</v>
      </c>
      <c r="D11" s="170">
        <f>'From State&amp;Country +Charts'!J$454</f>
        <v>49</v>
      </c>
      <c r="E11" s="170">
        <f t="shared" si="0"/>
        <v>-1</v>
      </c>
      <c r="F11" s="165">
        <f t="shared" si="1"/>
        <v>-2.0408163265306121E-2</v>
      </c>
      <c r="G11" s="155"/>
      <c r="I11" s="72"/>
      <c r="L11" s="73"/>
    </row>
    <row r="12" spans="2:12" ht="16.8" x14ac:dyDescent="0.3">
      <c r="B12" s="159" t="s">
        <v>48</v>
      </c>
      <c r="C12" s="170">
        <f>'From State&amp;Country +Charts'!K$466</f>
        <v>9</v>
      </c>
      <c r="D12" s="170">
        <f>'From State&amp;Country +Charts'!K$454</f>
        <v>21</v>
      </c>
      <c r="E12" s="170">
        <f t="shared" si="0"/>
        <v>-12</v>
      </c>
      <c r="F12" s="165">
        <f t="shared" si="1"/>
        <v>-0.5714285714285714</v>
      </c>
      <c r="G12" s="155"/>
      <c r="I12" s="72"/>
      <c r="L12" s="73"/>
    </row>
    <row r="13" spans="2:12" ht="16.8" x14ac:dyDescent="0.3">
      <c r="B13" s="159" t="s">
        <v>49</v>
      </c>
      <c r="C13" s="170">
        <f>'From State&amp;Country +Charts'!L$466</f>
        <v>449</v>
      </c>
      <c r="D13" s="170">
        <f>'From State&amp;Country +Charts'!L$454</f>
        <v>572</v>
      </c>
      <c r="E13" s="170">
        <f t="shared" si="0"/>
        <v>-123</v>
      </c>
      <c r="F13" s="165">
        <f t="shared" si="1"/>
        <v>-0.21503496503496503</v>
      </c>
      <c r="G13" s="155"/>
      <c r="I13" s="72"/>
      <c r="L13" s="73"/>
    </row>
    <row r="14" spans="2:12" ht="16.8" x14ac:dyDescent="0.3">
      <c r="B14" s="159" t="s">
        <v>50</v>
      </c>
      <c r="C14" s="170">
        <f>'From State&amp;Country +Charts'!M$466</f>
        <v>197</v>
      </c>
      <c r="D14" s="170">
        <f>'From State&amp;Country +Charts'!M$454</f>
        <v>251</v>
      </c>
      <c r="E14" s="170">
        <f t="shared" si="0"/>
        <v>-54</v>
      </c>
      <c r="F14" s="165">
        <f t="shared" si="1"/>
        <v>-0.2151394422310757</v>
      </c>
      <c r="G14" s="155"/>
      <c r="I14" s="72"/>
      <c r="L14" s="73"/>
    </row>
    <row r="15" spans="2:12" ht="16.8" x14ac:dyDescent="0.3">
      <c r="B15" s="159" t="s">
        <v>51</v>
      </c>
      <c r="C15" s="170">
        <f>'From State&amp;Country +Charts'!N$466</f>
        <v>194</v>
      </c>
      <c r="D15" s="170">
        <f>'From State&amp;Country +Charts'!N$454</f>
        <v>219</v>
      </c>
      <c r="E15" s="170">
        <f t="shared" si="0"/>
        <v>-25</v>
      </c>
      <c r="F15" s="165">
        <f t="shared" si="1"/>
        <v>-0.11415525114155251</v>
      </c>
      <c r="G15" s="155"/>
      <c r="I15" s="72"/>
      <c r="L15" s="73"/>
    </row>
    <row r="16" spans="2:12" ht="16.8" x14ac:dyDescent="0.3">
      <c r="B16" s="159" t="s">
        <v>52</v>
      </c>
      <c r="C16" s="170">
        <f>'From State&amp;Country +Charts'!O$466</f>
        <v>419</v>
      </c>
      <c r="D16" s="170">
        <f>'From State&amp;Country +Charts'!O$454</f>
        <v>469</v>
      </c>
      <c r="E16" s="170">
        <f t="shared" si="0"/>
        <v>-50</v>
      </c>
      <c r="F16" s="165">
        <f t="shared" si="1"/>
        <v>-0.10660980810234541</v>
      </c>
      <c r="G16" s="155"/>
      <c r="I16" s="72"/>
      <c r="L16" s="73"/>
    </row>
    <row r="17" spans="2:12" ht="16.8" x14ac:dyDescent="0.3">
      <c r="B17" s="159" t="s">
        <v>53</v>
      </c>
      <c r="C17" s="170">
        <f>'From State&amp;Country +Charts'!P$466</f>
        <v>244</v>
      </c>
      <c r="D17" s="170">
        <f>'From State&amp;Country +Charts'!P$454</f>
        <v>282</v>
      </c>
      <c r="E17" s="170">
        <f t="shared" si="0"/>
        <v>-38</v>
      </c>
      <c r="F17" s="165">
        <f t="shared" si="1"/>
        <v>-0.13475177304964539</v>
      </c>
      <c r="G17" s="155"/>
      <c r="I17" s="72"/>
      <c r="L17" s="73"/>
    </row>
    <row r="18" spans="2:12" ht="16.8" x14ac:dyDescent="0.3">
      <c r="B18" s="159" t="s">
        <v>54</v>
      </c>
      <c r="C18" s="170">
        <f>'From State&amp;Country +Charts'!Q$466</f>
        <v>84</v>
      </c>
      <c r="D18" s="170">
        <f>'From State&amp;Country +Charts'!Q$454</f>
        <v>110</v>
      </c>
      <c r="E18" s="170">
        <f t="shared" si="0"/>
        <v>-26</v>
      </c>
      <c r="F18" s="165">
        <f t="shared" si="1"/>
        <v>-0.23636363636363636</v>
      </c>
      <c r="G18" s="155"/>
      <c r="I18" s="72"/>
      <c r="L18" s="73"/>
    </row>
    <row r="19" spans="2:12" ht="16.8" x14ac:dyDescent="0.3">
      <c r="B19" s="159" t="s">
        <v>55</v>
      </c>
      <c r="C19" s="170">
        <f>'From State&amp;Country +Charts'!R$466</f>
        <v>60</v>
      </c>
      <c r="D19" s="170">
        <f>'From State&amp;Country +Charts'!R$454</f>
        <v>68</v>
      </c>
      <c r="E19" s="170">
        <f t="shared" si="0"/>
        <v>-8</v>
      </c>
      <c r="F19" s="165">
        <f t="shared" si="1"/>
        <v>-0.11764705882352941</v>
      </c>
      <c r="G19" s="155"/>
      <c r="I19" s="72"/>
      <c r="L19" s="73"/>
    </row>
    <row r="20" spans="2:12" ht="16.8" x14ac:dyDescent="0.3">
      <c r="B20" s="159" t="s">
        <v>56</v>
      </c>
      <c r="C20" s="170">
        <f>'From State&amp;Country +Charts'!S$466</f>
        <v>73</v>
      </c>
      <c r="D20" s="170">
        <f>'From State&amp;Country +Charts'!S$454</f>
        <v>70</v>
      </c>
      <c r="E20" s="170">
        <f t="shared" si="0"/>
        <v>3</v>
      </c>
      <c r="F20" s="165">
        <f t="shared" si="1"/>
        <v>4.2857142857142858E-2</v>
      </c>
      <c r="G20" s="155"/>
      <c r="I20" s="72"/>
      <c r="L20" s="73"/>
    </row>
    <row r="21" spans="2:12" ht="16.8" x14ac:dyDescent="0.3">
      <c r="B21" s="159" t="s">
        <v>57</v>
      </c>
      <c r="C21" s="170">
        <f>'From State&amp;Country +Charts'!T$466</f>
        <v>41</v>
      </c>
      <c r="D21" s="170">
        <f>'From State&amp;Country +Charts'!T$454</f>
        <v>77</v>
      </c>
      <c r="E21" s="170">
        <f t="shared" si="0"/>
        <v>-36</v>
      </c>
      <c r="F21" s="165">
        <f t="shared" si="1"/>
        <v>-0.46753246753246752</v>
      </c>
      <c r="G21" s="155"/>
      <c r="I21" s="72"/>
      <c r="L21" s="73"/>
    </row>
    <row r="22" spans="2:12" ht="16.8" x14ac:dyDescent="0.3">
      <c r="B22" s="159" t="s">
        <v>58</v>
      </c>
      <c r="C22" s="170">
        <f>'From State&amp;Country +Charts'!U$466</f>
        <v>60</v>
      </c>
      <c r="D22" s="170">
        <f>'From State&amp;Country +Charts'!U$454</f>
        <v>75</v>
      </c>
      <c r="E22" s="170">
        <f t="shared" si="0"/>
        <v>-15</v>
      </c>
      <c r="F22" s="165">
        <f t="shared" si="1"/>
        <v>-0.2</v>
      </c>
      <c r="G22" s="155"/>
      <c r="I22" s="72"/>
      <c r="L22" s="73"/>
    </row>
    <row r="23" spans="2:12" ht="16.8" x14ac:dyDescent="0.3">
      <c r="B23" s="159" t="s">
        <v>59</v>
      </c>
      <c r="C23" s="170">
        <f>'From State&amp;Country +Charts'!V$466</f>
        <v>15</v>
      </c>
      <c r="D23" s="170">
        <f>'From State&amp;Country +Charts'!V$454</f>
        <v>36</v>
      </c>
      <c r="E23" s="170">
        <f t="shared" si="0"/>
        <v>-21</v>
      </c>
      <c r="F23" s="165">
        <f t="shared" si="1"/>
        <v>-0.58333333333333337</v>
      </c>
      <c r="G23" s="155"/>
      <c r="I23" s="72"/>
      <c r="L23" s="73"/>
    </row>
    <row r="24" spans="2:12" ht="16.8" x14ac:dyDescent="0.3">
      <c r="B24" s="159" t="s">
        <v>60</v>
      </c>
      <c r="C24" s="170">
        <f>'From State&amp;Country +Charts'!W$466</f>
        <v>91</v>
      </c>
      <c r="D24" s="170">
        <f>'From State&amp;Country +Charts'!W$454</f>
        <v>128</v>
      </c>
      <c r="E24" s="170">
        <f t="shared" si="0"/>
        <v>-37</v>
      </c>
      <c r="F24" s="165">
        <f t="shared" si="1"/>
        <v>-0.2890625</v>
      </c>
      <c r="G24" s="155"/>
      <c r="I24" s="72"/>
      <c r="L24" s="73"/>
    </row>
    <row r="25" spans="2:12" ht="16.8" x14ac:dyDescent="0.3">
      <c r="B25" s="159" t="s">
        <v>61</v>
      </c>
      <c r="C25" s="170">
        <f>'From State&amp;Country +Charts'!X$466</f>
        <v>136</v>
      </c>
      <c r="D25" s="170">
        <f>'From State&amp;Country +Charts'!X$454</f>
        <v>176</v>
      </c>
      <c r="E25" s="170">
        <f t="shared" si="0"/>
        <v>-40</v>
      </c>
      <c r="F25" s="165">
        <f t="shared" si="1"/>
        <v>-0.22727272727272727</v>
      </c>
      <c r="G25" s="155"/>
      <c r="I25" s="72"/>
      <c r="L25" s="73"/>
    </row>
    <row r="26" spans="2:12" ht="16.8" x14ac:dyDescent="0.3">
      <c r="B26" s="159" t="s">
        <v>62</v>
      </c>
      <c r="C26" s="170">
        <f>'From State&amp;Country +Charts'!Y$466</f>
        <v>174</v>
      </c>
      <c r="D26" s="170">
        <f>'From State&amp;Country +Charts'!Y$454</f>
        <v>161</v>
      </c>
      <c r="E26" s="170">
        <f t="shared" si="0"/>
        <v>13</v>
      </c>
      <c r="F26" s="165">
        <f t="shared" si="1"/>
        <v>8.0745341614906832E-2</v>
      </c>
      <c r="G26" s="155"/>
      <c r="I26" s="72"/>
      <c r="L26" s="73"/>
    </row>
    <row r="27" spans="2:12" ht="16.8" x14ac:dyDescent="0.3">
      <c r="B27" s="159" t="s">
        <v>63</v>
      </c>
      <c r="C27" s="170">
        <f>'From State&amp;Country +Charts'!Z$466</f>
        <v>127</v>
      </c>
      <c r="D27" s="170">
        <f>'From State&amp;Country +Charts'!Z$454</f>
        <v>147</v>
      </c>
      <c r="E27" s="170">
        <f t="shared" si="0"/>
        <v>-20</v>
      </c>
      <c r="F27" s="165">
        <f t="shared" si="1"/>
        <v>-0.1360544217687075</v>
      </c>
      <c r="G27" s="155"/>
      <c r="I27" s="72"/>
      <c r="L27" s="73"/>
    </row>
    <row r="28" spans="2:12" ht="16.8" x14ac:dyDescent="0.3">
      <c r="B28" s="159" t="s">
        <v>64</v>
      </c>
      <c r="C28" s="170">
        <f>'From State&amp;Country +Charts'!AA$466</f>
        <v>28</v>
      </c>
      <c r="D28" s="170">
        <f>'From State&amp;Country +Charts'!AA$454</f>
        <v>33</v>
      </c>
      <c r="E28" s="170">
        <f t="shared" si="0"/>
        <v>-5</v>
      </c>
      <c r="F28" s="165">
        <f t="shared" si="1"/>
        <v>-0.15151515151515152</v>
      </c>
      <c r="G28" s="155"/>
      <c r="I28" s="72"/>
      <c r="L28" s="73"/>
    </row>
    <row r="29" spans="2:12" ht="16.8" x14ac:dyDescent="0.3">
      <c r="B29" s="159" t="s">
        <v>65</v>
      </c>
      <c r="C29" s="170">
        <f>'From State&amp;Country +Charts'!AB$466</f>
        <v>112</v>
      </c>
      <c r="D29" s="170">
        <f>'From State&amp;Country +Charts'!AB$454</f>
        <v>121</v>
      </c>
      <c r="E29" s="170">
        <f t="shared" si="0"/>
        <v>-9</v>
      </c>
      <c r="F29" s="165">
        <f t="shared" si="1"/>
        <v>-7.43801652892562E-2</v>
      </c>
      <c r="G29" s="155"/>
      <c r="I29" s="72"/>
      <c r="L29" s="73"/>
    </row>
    <row r="30" spans="2:12" ht="16.8" x14ac:dyDescent="0.3">
      <c r="B30" s="159" t="s">
        <v>66</v>
      </c>
      <c r="C30" s="170">
        <f>'From State&amp;Country +Charts'!AC$466</f>
        <v>168</v>
      </c>
      <c r="D30" s="170">
        <f>'From State&amp;Country +Charts'!AC$454</f>
        <v>213</v>
      </c>
      <c r="E30" s="170">
        <f t="shared" si="0"/>
        <v>-45</v>
      </c>
      <c r="F30" s="165">
        <f t="shared" si="1"/>
        <v>-0.21126760563380281</v>
      </c>
      <c r="G30" s="155"/>
      <c r="I30" s="72"/>
      <c r="L30" s="73"/>
    </row>
    <row r="31" spans="2:12" ht="16.8" x14ac:dyDescent="0.3">
      <c r="B31" s="159" t="s">
        <v>67</v>
      </c>
      <c r="C31" s="170">
        <f>'From State&amp;Country +Charts'!AD$466</f>
        <v>48</v>
      </c>
      <c r="D31" s="170">
        <f>'From State&amp;Country +Charts'!AD$454</f>
        <v>58</v>
      </c>
      <c r="E31" s="170">
        <f t="shared" si="0"/>
        <v>-10</v>
      </c>
      <c r="F31" s="165">
        <f t="shared" si="1"/>
        <v>-0.17241379310344829</v>
      </c>
      <c r="G31" s="155"/>
      <c r="I31" s="72"/>
      <c r="L31" s="73"/>
    </row>
    <row r="32" spans="2:12" ht="16.8" x14ac:dyDescent="0.3">
      <c r="B32" s="159" t="s">
        <v>68</v>
      </c>
      <c r="C32" s="170">
        <f>'From State&amp;Country +Charts'!AE$466</f>
        <v>254</v>
      </c>
      <c r="D32" s="170">
        <f>'From State&amp;Country +Charts'!AE$454</f>
        <v>269</v>
      </c>
      <c r="E32" s="170">
        <f t="shared" si="0"/>
        <v>-15</v>
      </c>
      <c r="F32" s="165">
        <f t="shared" si="1"/>
        <v>-5.5762081784386616E-2</v>
      </c>
      <c r="G32" s="155"/>
      <c r="I32" s="72"/>
      <c r="L32" s="73"/>
    </row>
    <row r="33" spans="2:12" ht="16.8" x14ac:dyDescent="0.3">
      <c r="B33" s="159" t="s">
        <v>69</v>
      </c>
      <c r="C33" s="170">
        <f>'From State&amp;Country +Charts'!AF$466</f>
        <v>20</v>
      </c>
      <c r="D33" s="170">
        <f>'From State&amp;Country +Charts'!AF$454</f>
        <v>28</v>
      </c>
      <c r="E33" s="170">
        <f t="shared" si="0"/>
        <v>-8</v>
      </c>
      <c r="F33" s="165">
        <f t="shared" si="1"/>
        <v>-0.2857142857142857</v>
      </c>
      <c r="G33" s="155"/>
      <c r="I33" s="72"/>
      <c r="L33" s="73"/>
    </row>
    <row r="34" spans="2:12" ht="16.8" x14ac:dyDescent="0.3">
      <c r="B34" s="159" t="s">
        <v>70</v>
      </c>
      <c r="C34" s="170">
        <f>'From State&amp;Country +Charts'!AG$466</f>
        <v>114</v>
      </c>
      <c r="D34" s="170">
        <f>'From State&amp;Country +Charts'!AG$454</f>
        <v>140</v>
      </c>
      <c r="E34" s="170">
        <f t="shared" si="0"/>
        <v>-26</v>
      </c>
      <c r="F34" s="165">
        <f t="shared" si="1"/>
        <v>-0.18571428571428572</v>
      </c>
      <c r="G34" s="155"/>
      <c r="I34" s="72"/>
      <c r="L34" s="73"/>
    </row>
    <row r="35" spans="2:12" ht="16.8" x14ac:dyDescent="0.3">
      <c r="B35" s="159" t="s">
        <v>71</v>
      </c>
      <c r="C35" s="170">
        <f>'From State&amp;Country +Charts'!AH$466</f>
        <v>64</v>
      </c>
      <c r="D35" s="170">
        <f>'From State&amp;Country +Charts'!AH$454</f>
        <v>94</v>
      </c>
      <c r="E35" s="170">
        <f t="shared" si="0"/>
        <v>-30</v>
      </c>
      <c r="F35" s="165">
        <f t="shared" si="1"/>
        <v>-0.31914893617021278</v>
      </c>
      <c r="G35" s="155"/>
      <c r="I35" s="72"/>
      <c r="L35" s="73"/>
    </row>
    <row r="36" spans="2:12" ht="16.8" x14ac:dyDescent="0.3">
      <c r="B36" s="159" t="s">
        <v>72</v>
      </c>
      <c r="C36" s="170">
        <f>'From State&amp;Country +Charts'!AI$466</f>
        <v>292</v>
      </c>
      <c r="D36" s="170">
        <f>'From State&amp;Country +Charts'!AI$454</f>
        <v>315</v>
      </c>
      <c r="E36" s="170">
        <f t="shared" si="0"/>
        <v>-23</v>
      </c>
      <c r="F36" s="165">
        <f t="shared" si="1"/>
        <v>-7.301587301587302E-2</v>
      </c>
      <c r="G36" s="155"/>
      <c r="I36" s="72"/>
      <c r="L36" s="73"/>
    </row>
    <row r="37" spans="2:12" ht="16.8" x14ac:dyDescent="0.3">
      <c r="B37" s="159" t="s">
        <v>73</v>
      </c>
      <c r="C37" s="170">
        <f>'From State&amp;Country +Charts'!AJ$466</f>
        <v>232</v>
      </c>
      <c r="D37" s="170">
        <f>'From State&amp;Country +Charts'!AJ$454</f>
        <v>247</v>
      </c>
      <c r="E37" s="170">
        <f t="shared" si="0"/>
        <v>-15</v>
      </c>
      <c r="F37" s="165">
        <f t="shared" si="1"/>
        <v>-6.0728744939271252E-2</v>
      </c>
      <c r="G37" s="155"/>
      <c r="I37" s="72"/>
      <c r="L37" s="73"/>
    </row>
    <row r="38" spans="2:12" ht="16.8" x14ac:dyDescent="0.3">
      <c r="B38" s="159" t="s">
        <v>74</v>
      </c>
      <c r="C38" s="170">
        <f>'From State&amp;Country +Charts'!AK$466</f>
        <v>35</v>
      </c>
      <c r="D38" s="170">
        <f>'From State&amp;Country +Charts'!AK$454</f>
        <v>48</v>
      </c>
      <c r="E38" s="170">
        <f t="shared" si="0"/>
        <v>-13</v>
      </c>
      <c r="F38" s="165">
        <f t="shared" si="1"/>
        <v>-0.27083333333333331</v>
      </c>
      <c r="G38" s="155"/>
      <c r="I38" s="72"/>
      <c r="L38" s="73"/>
    </row>
    <row r="39" spans="2:12" ht="16.8" x14ac:dyDescent="0.3">
      <c r="B39" s="159" t="s">
        <v>75</v>
      </c>
      <c r="C39" s="170">
        <f>'From State&amp;Country +Charts'!AL$466</f>
        <v>119</v>
      </c>
      <c r="D39" s="170">
        <f>'From State&amp;Country +Charts'!AL$454</f>
        <v>175</v>
      </c>
      <c r="E39" s="170">
        <f t="shared" si="0"/>
        <v>-56</v>
      </c>
      <c r="F39" s="165">
        <f t="shared" si="1"/>
        <v>-0.32</v>
      </c>
      <c r="G39" s="155"/>
      <c r="I39" s="72"/>
      <c r="L39" s="73"/>
    </row>
    <row r="40" spans="2:12" ht="16.8" x14ac:dyDescent="0.3">
      <c r="B40" s="159" t="s">
        <v>76</v>
      </c>
      <c r="C40" s="170">
        <f>'From State&amp;Country +Charts'!AM$466</f>
        <v>73</v>
      </c>
      <c r="D40" s="170">
        <f>'From State&amp;Country +Charts'!AM$454</f>
        <v>75</v>
      </c>
      <c r="E40" s="170">
        <f t="shared" si="0"/>
        <v>-2</v>
      </c>
      <c r="F40" s="165">
        <f t="shared" si="1"/>
        <v>-2.6666666666666668E-2</v>
      </c>
      <c r="G40" s="155"/>
      <c r="I40" s="72"/>
      <c r="L40" s="73"/>
    </row>
    <row r="41" spans="2:12" ht="16.8" x14ac:dyDescent="0.3">
      <c r="B41" s="159" t="s">
        <v>77</v>
      </c>
      <c r="C41" s="170">
        <f>'From State&amp;Country +Charts'!AN$466</f>
        <v>1473</v>
      </c>
      <c r="D41" s="170">
        <f>'From State&amp;Country +Charts'!AN$454</f>
        <v>1515</v>
      </c>
      <c r="E41" s="170">
        <f t="shared" si="0"/>
        <v>-42</v>
      </c>
      <c r="F41" s="165">
        <f t="shared" si="1"/>
        <v>-2.7722772277227723E-2</v>
      </c>
      <c r="G41" s="155"/>
      <c r="I41" s="72"/>
      <c r="L41" s="73"/>
    </row>
    <row r="42" spans="2:12" ht="16.8" x14ac:dyDescent="0.3">
      <c r="B42" s="159" t="s">
        <v>78</v>
      </c>
      <c r="C42" s="170">
        <f>'From State&amp;Country +Charts'!AO$466</f>
        <v>185</v>
      </c>
      <c r="D42" s="170">
        <f>'From State&amp;Country +Charts'!AO$454</f>
        <v>176</v>
      </c>
      <c r="E42" s="170">
        <f t="shared" si="0"/>
        <v>9</v>
      </c>
      <c r="F42" s="165">
        <f t="shared" si="1"/>
        <v>5.113636363636364E-2</v>
      </c>
      <c r="G42" s="155"/>
      <c r="I42" s="72"/>
      <c r="L42" s="73"/>
    </row>
    <row r="43" spans="2:12" ht="16.8" x14ac:dyDescent="0.3">
      <c r="B43" s="159" t="s">
        <v>79</v>
      </c>
      <c r="C43" s="170">
        <f>'From State&amp;Country +Charts'!AP$466</f>
        <v>11</v>
      </c>
      <c r="D43" s="170">
        <f>'From State&amp;Country +Charts'!AP$454</f>
        <v>12</v>
      </c>
      <c r="E43" s="170">
        <f t="shared" si="0"/>
        <v>-1</v>
      </c>
      <c r="F43" s="165">
        <f t="shared" si="1"/>
        <v>-8.3333333333333329E-2</v>
      </c>
      <c r="G43" s="155"/>
      <c r="I43" s="72"/>
      <c r="L43" s="73"/>
    </row>
    <row r="44" spans="2:12" ht="16.8" x14ac:dyDescent="0.3">
      <c r="B44" s="159" t="s">
        <v>80</v>
      </c>
      <c r="C44" s="170">
        <f>'From State&amp;Country +Charts'!AQ$466</f>
        <v>73</v>
      </c>
      <c r="D44" s="170">
        <f>'From State&amp;Country +Charts'!AQ$454</f>
        <v>92</v>
      </c>
      <c r="E44" s="170">
        <f t="shared" si="0"/>
        <v>-19</v>
      </c>
      <c r="F44" s="165">
        <f t="shared" si="1"/>
        <v>-0.20652173913043478</v>
      </c>
      <c r="G44" s="155"/>
      <c r="I44" s="72"/>
      <c r="L44" s="73"/>
    </row>
    <row r="45" spans="2:12" ht="16.8" x14ac:dyDescent="0.3">
      <c r="B45" s="159" t="s">
        <v>81</v>
      </c>
      <c r="C45" s="170">
        <f>'From State&amp;Country +Charts'!AR$466</f>
        <v>22</v>
      </c>
      <c r="D45" s="170">
        <f>'From State&amp;Country +Charts'!AR$454</f>
        <v>31</v>
      </c>
      <c r="E45" s="170">
        <f t="shared" si="0"/>
        <v>-9</v>
      </c>
      <c r="F45" s="165">
        <f t="shared" si="1"/>
        <v>-0.29032258064516131</v>
      </c>
      <c r="G45" s="155"/>
      <c r="I45" s="72"/>
      <c r="L45" s="73"/>
    </row>
    <row r="46" spans="2:12" ht="16.8" x14ac:dyDescent="0.3">
      <c r="B46" s="159" t="s">
        <v>82</v>
      </c>
      <c r="C46" s="170">
        <f>'From State&amp;Country +Charts'!AS$466</f>
        <v>95</v>
      </c>
      <c r="D46" s="170">
        <f>'From State&amp;Country +Charts'!AS$454</f>
        <v>136</v>
      </c>
      <c r="E46" s="170">
        <f t="shared" si="0"/>
        <v>-41</v>
      </c>
      <c r="F46" s="165">
        <f t="shared" si="1"/>
        <v>-0.3014705882352941</v>
      </c>
      <c r="G46" s="155"/>
      <c r="I46" s="72"/>
      <c r="L46" s="73"/>
    </row>
    <row r="47" spans="2:12" ht="16.8" x14ac:dyDescent="0.3">
      <c r="B47" s="159" t="s">
        <v>83</v>
      </c>
      <c r="C47" s="170">
        <f>'From State&amp;Country +Charts'!AT$466</f>
        <v>587</v>
      </c>
      <c r="D47" s="170">
        <f>'From State&amp;Country +Charts'!AT$454</f>
        <v>771</v>
      </c>
      <c r="E47" s="170">
        <f t="shared" si="0"/>
        <v>-184</v>
      </c>
      <c r="F47" s="165">
        <f t="shared" si="1"/>
        <v>-0.23865110246433205</v>
      </c>
      <c r="G47" s="155"/>
      <c r="I47" s="72"/>
      <c r="L47" s="73"/>
    </row>
    <row r="48" spans="2:12" ht="16.8" x14ac:dyDescent="0.3">
      <c r="B48" s="159" t="s">
        <v>84</v>
      </c>
      <c r="C48" s="170">
        <f>'From State&amp;Country +Charts'!AU$466</f>
        <v>199</v>
      </c>
      <c r="D48" s="170">
        <f>'From State&amp;Country +Charts'!AU$454</f>
        <v>245</v>
      </c>
      <c r="E48" s="170">
        <f t="shared" si="0"/>
        <v>-46</v>
      </c>
      <c r="F48" s="165">
        <f t="shared" si="1"/>
        <v>-0.18775510204081633</v>
      </c>
      <c r="G48" s="155"/>
      <c r="I48" s="72"/>
      <c r="L48" s="73"/>
    </row>
    <row r="49" spans="2:12" ht="16.8" x14ac:dyDescent="0.3">
      <c r="B49" s="159" t="s">
        <v>85</v>
      </c>
      <c r="C49" s="170">
        <f>'From State&amp;Country +Charts'!AV$466</f>
        <v>14</v>
      </c>
      <c r="D49" s="170">
        <f>'From State&amp;Country +Charts'!AV$454</f>
        <v>15</v>
      </c>
      <c r="E49" s="170">
        <f t="shared" si="0"/>
        <v>-1</v>
      </c>
      <c r="F49" s="165">
        <f t="shared" si="1"/>
        <v>-6.6666666666666666E-2</v>
      </c>
      <c r="G49" s="155"/>
      <c r="I49" s="72"/>
      <c r="L49" s="73"/>
    </row>
    <row r="50" spans="2:12" ht="16.8" x14ac:dyDescent="0.3">
      <c r="B50" s="159" t="s">
        <v>86</v>
      </c>
      <c r="C50" s="170">
        <f>'From State&amp;Country +Charts'!AW$466</f>
        <v>196</v>
      </c>
      <c r="D50" s="170">
        <f>'From State&amp;Country +Charts'!AW$454</f>
        <v>230</v>
      </c>
      <c r="E50" s="170">
        <f t="shared" si="0"/>
        <v>-34</v>
      </c>
      <c r="F50" s="165">
        <f t="shared" si="1"/>
        <v>-0.14782608695652175</v>
      </c>
      <c r="G50" s="155"/>
      <c r="I50" s="72"/>
      <c r="L50" s="73"/>
    </row>
    <row r="51" spans="2:12" ht="16.8" x14ac:dyDescent="0.3">
      <c r="B51" s="159" t="s">
        <v>87</v>
      </c>
      <c r="C51" s="170">
        <f>'From State&amp;Country +Charts'!AX$466</f>
        <v>0</v>
      </c>
      <c r="D51" s="170">
        <f>'From State&amp;Country +Charts'!AX$454</f>
        <v>0</v>
      </c>
      <c r="E51" s="170">
        <f t="shared" si="0"/>
        <v>0</v>
      </c>
      <c r="F51" s="165">
        <v>0</v>
      </c>
      <c r="G51" s="155"/>
      <c r="I51" s="72"/>
      <c r="L51" s="73"/>
    </row>
    <row r="52" spans="2:12" ht="16.8" x14ac:dyDescent="0.3">
      <c r="B52" s="159" t="s">
        <v>88</v>
      </c>
      <c r="C52" s="170">
        <f>'From State&amp;Country +Charts'!AY$466</f>
        <v>14</v>
      </c>
      <c r="D52" s="170">
        <f>'From State&amp;Country +Charts'!AY$454</f>
        <v>22</v>
      </c>
      <c r="E52" s="170">
        <f t="shared" si="0"/>
        <v>-8</v>
      </c>
      <c r="F52" s="165">
        <f t="shared" si="1"/>
        <v>-0.36363636363636365</v>
      </c>
      <c r="G52" s="155"/>
      <c r="I52" s="72"/>
      <c r="L52" s="73"/>
    </row>
    <row r="53" spans="2:12" ht="16.8" x14ac:dyDescent="0.3">
      <c r="B53" s="159" t="s">
        <v>89</v>
      </c>
      <c r="C53" s="170">
        <f>'From State&amp;Country +Charts'!AZ$466</f>
        <v>100</v>
      </c>
      <c r="D53" s="170">
        <f>'From State&amp;Country +Charts'!AZ$454</f>
        <v>131</v>
      </c>
      <c r="E53" s="170">
        <f t="shared" si="0"/>
        <v>-31</v>
      </c>
      <c r="F53" s="165">
        <f t="shared" si="1"/>
        <v>-0.23664122137404581</v>
      </c>
      <c r="G53" s="155"/>
      <c r="I53" s="72"/>
      <c r="L53" s="73"/>
    </row>
    <row r="54" spans="2:12" ht="16.8" x14ac:dyDescent="0.3">
      <c r="B54" s="159" t="s">
        <v>90</v>
      </c>
      <c r="C54" s="170">
        <f>'From State&amp;Country +Charts'!BA$466</f>
        <v>40</v>
      </c>
      <c r="D54" s="170">
        <f>'From State&amp;Country +Charts'!BA$454</f>
        <v>39</v>
      </c>
      <c r="E54" s="170">
        <f t="shared" si="0"/>
        <v>1</v>
      </c>
      <c r="F54" s="165">
        <f t="shared" si="1"/>
        <v>2.564102564102564E-2</v>
      </c>
      <c r="G54" s="155"/>
      <c r="I54" s="72"/>
      <c r="L54" s="73"/>
    </row>
    <row r="55" spans="2:12" ht="16.8" x14ac:dyDescent="0.3">
      <c r="B55" s="159" t="s">
        <v>302</v>
      </c>
      <c r="C55" s="170">
        <f>'From State&amp;Country +Charts'!BB$466</f>
        <v>29</v>
      </c>
      <c r="D55" s="170">
        <f>'From State&amp;Country +Charts'!BB$454</f>
        <v>53</v>
      </c>
      <c r="E55" s="170">
        <f t="shared" si="0"/>
        <v>-24</v>
      </c>
      <c r="F55" s="165">
        <f t="shared" si="1"/>
        <v>-0.45283018867924529</v>
      </c>
      <c r="G55" s="155"/>
      <c r="I55" s="72"/>
      <c r="L55" s="73"/>
    </row>
    <row r="56" spans="2:12" ht="17.399999999999999" thickBot="1" x14ac:dyDescent="0.35">
      <c r="B56" s="160" t="s">
        <v>634</v>
      </c>
      <c r="C56" s="171">
        <f>SUM('From State&amp;Country +Charts'!$BO$466:$BQ$466)</f>
        <v>584</v>
      </c>
      <c r="D56" s="171">
        <f>SUM('From State&amp;Country +Charts'!$BO$454:$BQ$454)</f>
        <v>785</v>
      </c>
      <c r="E56" s="171">
        <f t="shared" si="0"/>
        <v>-201</v>
      </c>
      <c r="F56" s="166">
        <f t="shared" si="1"/>
        <v>-0.25605095541401274</v>
      </c>
      <c r="G56" s="155"/>
      <c r="I56" s="72"/>
      <c r="L56" s="73"/>
    </row>
    <row r="57" spans="2:12" s="59" customFormat="1" ht="18" thickTop="1" x14ac:dyDescent="0.3">
      <c r="B57" s="172" t="s">
        <v>0</v>
      </c>
      <c r="C57" s="167">
        <f>SUM(C5:C56)</f>
        <v>11415</v>
      </c>
      <c r="D57" s="167">
        <f>SUM(D5:D56)</f>
        <v>13003</v>
      </c>
      <c r="E57" s="167">
        <f>SUM(E5:E56)</f>
        <v>-1588</v>
      </c>
      <c r="F57" s="168">
        <f t="shared" si="1"/>
        <v>-0.12212566330846727</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7"/>
  <sheetViews>
    <sheetView topLeftCell="B1" workbookViewId="0">
      <selection activeCell="CX392" sqref="CX392"/>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2" t="s">
        <v>709</v>
      </c>
      <c r="B146" s="200">
        <v>144</v>
      </c>
      <c r="C146" s="204"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02" t="s">
        <v>753</v>
      </c>
      <c r="B235" s="200">
        <v>233</v>
      </c>
      <c r="C235" s="203" t="s">
        <v>808</v>
      </c>
      <c r="D235" s="187"/>
    </row>
    <row r="236" spans="1:4" x14ac:dyDescent="0.3">
      <c r="A236" s="202" t="s">
        <v>754</v>
      </c>
      <c r="B236" s="200">
        <v>234</v>
      </c>
      <c r="C236" s="203" t="s">
        <v>40</v>
      </c>
      <c r="D236" s="187"/>
    </row>
    <row r="237" spans="1:4" x14ac:dyDescent="0.3">
      <c r="A237" s="202" t="s">
        <v>495</v>
      </c>
      <c r="B237" s="200">
        <v>235</v>
      </c>
      <c r="C237" s="203" t="s">
        <v>495</v>
      </c>
      <c r="D237" s="187"/>
    </row>
    <row r="238" spans="1:4" x14ac:dyDescent="0.3">
      <c r="A238" s="202" t="s">
        <v>755</v>
      </c>
      <c r="B238" s="200">
        <v>236</v>
      </c>
      <c r="C238" s="215" t="s">
        <v>659</v>
      </c>
      <c r="D238" s="190"/>
    </row>
    <row r="239" spans="1:4" x14ac:dyDescent="0.3">
      <c r="A239" s="202" t="s">
        <v>563</v>
      </c>
      <c r="B239" s="200">
        <v>237</v>
      </c>
      <c r="C239" s="203" t="s">
        <v>563</v>
      </c>
      <c r="D239" s="187"/>
    </row>
    <row r="240" spans="1:4" x14ac:dyDescent="0.3">
      <c r="A240" s="202" t="s">
        <v>756</v>
      </c>
      <c r="B240" s="200">
        <v>238</v>
      </c>
      <c r="C240" s="203" t="s">
        <v>624</v>
      </c>
      <c r="D240" s="187"/>
    </row>
    <row r="241" spans="1:5" x14ac:dyDescent="0.3">
      <c r="A241" s="202" t="s">
        <v>757</v>
      </c>
      <c r="B241" s="200">
        <v>239</v>
      </c>
      <c r="C241" s="203" t="s">
        <v>40</v>
      </c>
      <c r="D241" s="187"/>
    </row>
    <row r="242" spans="1:5" x14ac:dyDescent="0.3">
      <c r="A242" s="202" t="s">
        <v>758</v>
      </c>
      <c r="B242" s="200">
        <v>240</v>
      </c>
      <c r="C242" s="203" t="s">
        <v>40</v>
      </c>
      <c r="D242" s="187"/>
    </row>
    <row r="243" spans="1:5" x14ac:dyDescent="0.3">
      <c r="A243" s="202" t="s">
        <v>511</v>
      </c>
      <c r="B243" s="200">
        <v>241</v>
      </c>
      <c r="C243" s="203" t="s">
        <v>511</v>
      </c>
      <c r="D243" s="187"/>
    </row>
    <row r="244" spans="1:5" x14ac:dyDescent="0.3">
      <c r="A244" s="202" t="s">
        <v>759</v>
      </c>
      <c r="B244" s="200">
        <v>242</v>
      </c>
      <c r="C244" s="214" t="s">
        <v>321</v>
      </c>
      <c r="D244" s="188"/>
    </row>
    <row r="245" spans="1:5" x14ac:dyDescent="0.3">
      <c r="A245" s="202" t="s">
        <v>568</v>
      </c>
      <c r="B245" s="200">
        <v>243</v>
      </c>
      <c r="C245" s="203" t="s">
        <v>568</v>
      </c>
      <c r="D245" s="187"/>
    </row>
    <row r="246" spans="1:5" x14ac:dyDescent="0.3">
      <c r="A246" s="202" t="s">
        <v>760</v>
      </c>
      <c r="B246" s="200">
        <v>244</v>
      </c>
      <c r="C246" s="203" t="s">
        <v>610</v>
      </c>
      <c r="D246" s="187"/>
    </row>
    <row r="247" spans="1:5" x14ac:dyDescent="0.3">
      <c r="A247" s="202" t="s">
        <v>761</v>
      </c>
      <c r="B247" s="200">
        <v>245</v>
      </c>
      <c r="C247" s="203" t="s">
        <v>40</v>
      </c>
      <c r="D247" s="187"/>
    </row>
    <row r="248" spans="1:5" x14ac:dyDescent="0.3">
      <c r="A248" s="202" t="s">
        <v>566</v>
      </c>
      <c r="B248" s="200">
        <v>246</v>
      </c>
      <c r="C248" s="203" t="s">
        <v>566</v>
      </c>
      <c r="D248" s="187"/>
    </row>
    <row r="249" spans="1:5" x14ac:dyDescent="0.3">
      <c r="A249" s="202" t="s">
        <v>596</v>
      </c>
      <c r="B249" s="200">
        <v>247</v>
      </c>
      <c r="C249" s="203" t="s">
        <v>596</v>
      </c>
      <c r="D249" s="187"/>
    </row>
    <row r="250" spans="1:5" x14ac:dyDescent="0.3">
      <c r="A250" s="202" t="s">
        <v>762</v>
      </c>
      <c r="B250" s="200">
        <v>248</v>
      </c>
      <c r="C250" s="203" t="s">
        <v>40</v>
      </c>
      <c r="D250" s="187"/>
    </row>
    <row r="251" spans="1:5" x14ac:dyDescent="0.3">
      <c r="A251" s="202" t="s">
        <v>763</v>
      </c>
      <c r="B251" s="200">
        <v>249</v>
      </c>
      <c r="C251" s="203" t="s">
        <v>499</v>
      </c>
      <c r="D251" s="191"/>
    </row>
    <row r="252" spans="1:5" x14ac:dyDescent="0.3">
      <c r="A252" s="202" t="s">
        <v>764</v>
      </c>
      <c r="B252" s="200">
        <v>250</v>
      </c>
      <c r="C252" s="203" t="s">
        <v>610</v>
      </c>
      <c r="D252" s="187"/>
    </row>
    <row r="253" spans="1:5" x14ac:dyDescent="0.3">
      <c r="A253" s="202" t="s">
        <v>765</v>
      </c>
      <c r="B253" s="200">
        <v>251</v>
      </c>
      <c r="C253" s="203" t="s">
        <v>40</v>
      </c>
      <c r="D253" s="187"/>
      <c r="E253" s="185"/>
    </row>
    <row r="254" spans="1:5" x14ac:dyDescent="0.3">
      <c r="A254" s="202" t="s">
        <v>766</v>
      </c>
      <c r="B254" s="200">
        <v>252</v>
      </c>
      <c r="C254" s="203" t="s">
        <v>569</v>
      </c>
      <c r="D254" s="187"/>
    </row>
    <row r="255" spans="1:5" x14ac:dyDescent="0.3">
      <c r="A255" s="202" t="s">
        <v>564</v>
      </c>
      <c r="B255" s="200">
        <v>253</v>
      </c>
      <c r="C255" s="203" t="s">
        <v>564</v>
      </c>
      <c r="D255" s="187"/>
    </row>
    <row r="256" spans="1:5" x14ac:dyDescent="0.3">
      <c r="A256" s="202" t="s">
        <v>767</v>
      </c>
      <c r="B256" s="200">
        <v>254</v>
      </c>
      <c r="C256" s="203" t="s">
        <v>40</v>
      </c>
      <c r="D256" s="187"/>
    </row>
    <row r="257" spans="1:5" x14ac:dyDescent="0.3">
      <c r="A257" s="202" t="s">
        <v>768</v>
      </c>
      <c r="B257" s="200">
        <v>255</v>
      </c>
      <c r="C257" s="203" t="s">
        <v>306</v>
      </c>
      <c r="D257" s="187"/>
      <c r="E257" s="185"/>
    </row>
    <row r="258" spans="1:5" x14ac:dyDescent="0.3">
      <c r="A258" s="202" t="s">
        <v>769</v>
      </c>
      <c r="B258" s="200">
        <v>256</v>
      </c>
      <c r="C258" s="203" t="s">
        <v>570</v>
      </c>
      <c r="D258" s="187"/>
      <c r="E258" s="185"/>
    </row>
    <row r="259" spans="1:5" x14ac:dyDescent="0.3">
      <c r="A259" s="202" t="s">
        <v>521</v>
      </c>
      <c r="B259" s="200">
        <v>257</v>
      </c>
      <c r="C259" s="203" t="s">
        <v>521</v>
      </c>
      <c r="D259" s="187"/>
    </row>
    <row r="260" spans="1:5" x14ac:dyDescent="0.3">
      <c r="A260" s="202" t="s">
        <v>770</v>
      </c>
      <c r="B260" s="200">
        <v>258</v>
      </c>
      <c r="C260" s="203" t="s">
        <v>580</v>
      </c>
      <c r="D260" s="187"/>
    </row>
    <row r="261" spans="1:5" x14ac:dyDescent="0.3">
      <c r="A261" s="202" t="s">
        <v>771</v>
      </c>
      <c r="B261" s="200">
        <v>259</v>
      </c>
      <c r="C261" s="203" t="s">
        <v>40</v>
      </c>
      <c r="D261" s="187"/>
    </row>
    <row r="262" spans="1:5" x14ac:dyDescent="0.3">
      <c r="A262" s="202" t="s">
        <v>772</v>
      </c>
      <c r="B262" s="200">
        <v>260</v>
      </c>
      <c r="C262" s="203" t="s">
        <v>40</v>
      </c>
      <c r="D262" s="187"/>
    </row>
    <row r="263" spans="1:5" x14ac:dyDescent="0.3">
      <c r="A263" s="202" t="s">
        <v>773</v>
      </c>
      <c r="B263" s="200">
        <v>261</v>
      </c>
      <c r="C263" s="203" t="s">
        <v>40</v>
      </c>
      <c r="D263" s="187"/>
    </row>
    <row r="264" spans="1:5" x14ac:dyDescent="0.3">
      <c r="A264" s="202" t="s">
        <v>774</v>
      </c>
      <c r="B264" s="200">
        <v>262</v>
      </c>
      <c r="C264" s="203" t="s">
        <v>40</v>
      </c>
      <c r="D264" s="187"/>
    </row>
    <row r="265" spans="1:5" x14ac:dyDescent="0.3">
      <c r="A265" s="202" t="s">
        <v>775</v>
      </c>
      <c r="B265" s="200">
        <v>263</v>
      </c>
      <c r="C265" s="203" t="s">
        <v>40</v>
      </c>
      <c r="D265" s="187"/>
    </row>
    <row r="266" spans="1:5" x14ac:dyDescent="0.3">
      <c r="A266" s="202" t="s">
        <v>776</v>
      </c>
      <c r="B266" s="200">
        <v>264</v>
      </c>
      <c r="C266" s="203" t="s">
        <v>40</v>
      </c>
      <c r="D266" s="187"/>
    </row>
    <row r="267" spans="1:5" x14ac:dyDescent="0.3">
      <c r="A267" s="202" t="s">
        <v>570</v>
      </c>
      <c r="B267" s="200">
        <v>265</v>
      </c>
      <c r="C267" s="203" t="s">
        <v>570</v>
      </c>
      <c r="D267" s="187"/>
    </row>
    <row r="268" spans="1:5" x14ac:dyDescent="0.3">
      <c r="A268" s="202" t="s">
        <v>777</v>
      </c>
      <c r="B268" s="200">
        <v>266</v>
      </c>
      <c r="C268" s="205" t="s">
        <v>822</v>
      </c>
      <c r="D268" s="188"/>
    </row>
    <row r="269" spans="1:5" x14ac:dyDescent="0.3">
      <c r="A269" s="202" t="s">
        <v>778</v>
      </c>
      <c r="B269" s="200">
        <v>267</v>
      </c>
      <c r="C269" s="203" t="s">
        <v>40</v>
      </c>
      <c r="D269" s="187"/>
    </row>
    <row r="270" spans="1:5" x14ac:dyDescent="0.3">
      <c r="A270" s="202" t="s">
        <v>567</v>
      </c>
      <c r="B270" s="200">
        <v>268</v>
      </c>
      <c r="C270" s="203" t="s">
        <v>567</v>
      </c>
      <c r="D270" s="187"/>
    </row>
    <row r="271" spans="1:5" x14ac:dyDescent="0.3">
      <c r="A271" s="202" t="s">
        <v>507</v>
      </c>
      <c r="B271" s="200">
        <v>269</v>
      </c>
      <c r="C271" s="203" t="s">
        <v>507</v>
      </c>
      <c r="D271" s="187"/>
    </row>
    <row r="272" spans="1:5" x14ac:dyDescent="0.3">
      <c r="A272" s="202" t="s">
        <v>522</v>
      </c>
      <c r="B272" s="200">
        <v>270</v>
      </c>
      <c r="C272" s="203" t="s">
        <v>522</v>
      </c>
      <c r="D272" s="187"/>
    </row>
    <row r="273" spans="1:4" x14ac:dyDescent="0.3">
      <c r="A273" s="202" t="s">
        <v>779</v>
      </c>
      <c r="B273" s="200">
        <v>271</v>
      </c>
      <c r="C273" s="203" t="s">
        <v>595</v>
      </c>
      <c r="D273" s="187"/>
    </row>
    <row r="274" spans="1:4" x14ac:dyDescent="0.3">
      <c r="A274" s="202" t="s">
        <v>505</v>
      </c>
      <c r="B274" s="200">
        <v>272</v>
      </c>
      <c r="C274" s="203" t="s">
        <v>505</v>
      </c>
      <c r="D274" s="187"/>
    </row>
    <row r="275" spans="1:4" x14ac:dyDescent="0.3">
      <c r="A275" s="202" t="s">
        <v>780</v>
      </c>
      <c r="B275" s="200">
        <v>273</v>
      </c>
      <c r="C275" s="203" t="s">
        <v>808</v>
      </c>
      <c r="D275" s="191"/>
    </row>
    <row r="276" spans="1:4" x14ac:dyDescent="0.3">
      <c r="A276" s="202" t="s">
        <v>573</v>
      </c>
      <c r="B276" s="200">
        <v>274</v>
      </c>
      <c r="C276" s="203" t="s">
        <v>573</v>
      </c>
      <c r="D276" s="187"/>
    </row>
    <row r="277" spans="1:4" x14ac:dyDescent="0.3">
      <c r="A277" s="202" t="s">
        <v>597</v>
      </c>
      <c r="B277" s="200">
        <v>275</v>
      </c>
      <c r="C277" s="203" t="s">
        <v>597</v>
      </c>
      <c r="D277" s="187"/>
    </row>
    <row r="278" spans="1:4" x14ac:dyDescent="0.3">
      <c r="A278" s="202" t="s">
        <v>781</v>
      </c>
      <c r="B278" s="200">
        <v>276</v>
      </c>
      <c r="C278" s="203" t="s">
        <v>40</v>
      </c>
      <c r="D278" s="187"/>
    </row>
    <row r="279" spans="1:4" x14ac:dyDescent="0.3">
      <c r="A279" s="202" t="s">
        <v>571</v>
      </c>
      <c r="B279" s="200">
        <v>277</v>
      </c>
      <c r="C279" s="203" t="s">
        <v>571</v>
      </c>
      <c r="D279" s="187"/>
    </row>
    <row r="280" spans="1:4" x14ac:dyDescent="0.3">
      <c r="A280" s="202" t="s">
        <v>782</v>
      </c>
      <c r="B280" s="200">
        <v>278</v>
      </c>
      <c r="C280" s="203" t="s">
        <v>40</v>
      </c>
      <c r="D280" s="187"/>
    </row>
    <row r="281" spans="1:4" x14ac:dyDescent="0.3">
      <c r="A281" s="202" t="s">
        <v>623</v>
      </c>
      <c r="B281" s="200">
        <v>279</v>
      </c>
      <c r="C281" s="203" t="s">
        <v>623</v>
      </c>
      <c r="D281" s="187"/>
    </row>
    <row r="282" spans="1:4" x14ac:dyDescent="0.3">
      <c r="A282" s="202" t="s">
        <v>783</v>
      </c>
      <c r="B282" s="200">
        <v>280</v>
      </c>
      <c r="C282" s="203" t="s">
        <v>532</v>
      </c>
      <c r="D282" s="187"/>
    </row>
    <row r="283" spans="1:4" x14ac:dyDescent="0.3">
      <c r="A283" s="202" t="s">
        <v>572</v>
      </c>
      <c r="B283" s="200">
        <v>281</v>
      </c>
      <c r="C283" s="203" t="s">
        <v>572</v>
      </c>
      <c r="D283" s="187"/>
    </row>
    <row r="284" spans="1:4" x14ac:dyDescent="0.3">
      <c r="A284" s="202" t="s">
        <v>494</v>
      </c>
      <c r="B284" s="200">
        <v>282</v>
      </c>
      <c r="C284" s="203" t="s">
        <v>494</v>
      </c>
      <c r="D284" s="187"/>
    </row>
    <row r="285" spans="1:4" x14ac:dyDescent="0.3">
      <c r="A285" s="202" t="s">
        <v>784</v>
      </c>
      <c r="B285" s="200">
        <v>283</v>
      </c>
      <c r="C285" s="203" t="s">
        <v>808</v>
      </c>
      <c r="D285" s="187"/>
    </row>
    <row r="286" spans="1:4" x14ac:dyDescent="0.3">
      <c r="A286" s="202" t="s">
        <v>785</v>
      </c>
      <c r="B286" s="200">
        <v>284</v>
      </c>
      <c r="C286" s="203" t="s">
        <v>40</v>
      </c>
      <c r="D286" s="187"/>
    </row>
    <row r="287" spans="1:4" x14ac:dyDescent="0.3">
      <c r="A287" s="202" t="s">
        <v>786</v>
      </c>
      <c r="B287" s="200">
        <v>285</v>
      </c>
      <c r="C287" s="203" t="s">
        <v>40</v>
      </c>
      <c r="D287" s="187"/>
    </row>
    <row r="288" spans="1:4" x14ac:dyDescent="0.3">
      <c r="A288" s="202" t="s">
        <v>574</v>
      </c>
      <c r="B288" s="200">
        <v>286</v>
      </c>
      <c r="C288" s="203" t="s">
        <v>574</v>
      </c>
      <c r="D288" s="187"/>
    </row>
    <row r="289" spans="1:6" x14ac:dyDescent="0.3">
      <c r="A289" s="202" t="s">
        <v>787</v>
      </c>
      <c r="B289" s="200">
        <v>287</v>
      </c>
      <c r="C289" s="203" t="s">
        <v>808</v>
      </c>
      <c r="D289" s="187"/>
    </row>
    <row r="290" spans="1:6" x14ac:dyDescent="0.3">
      <c r="A290" s="202" t="s">
        <v>788</v>
      </c>
      <c r="B290" s="200">
        <v>288</v>
      </c>
      <c r="C290" s="203" t="s">
        <v>598</v>
      </c>
      <c r="D290" s="187"/>
    </row>
    <row r="291" spans="1:6" x14ac:dyDescent="0.3">
      <c r="A291" s="202" t="s">
        <v>789</v>
      </c>
      <c r="B291" s="200">
        <v>289</v>
      </c>
      <c r="C291" s="214" t="s">
        <v>321</v>
      </c>
      <c r="D291" s="188"/>
    </row>
    <row r="292" spans="1:6" x14ac:dyDescent="0.3">
      <c r="A292" s="202" t="s">
        <v>534</v>
      </c>
      <c r="B292" s="200">
        <v>290</v>
      </c>
      <c r="C292" s="203" t="s">
        <v>534</v>
      </c>
      <c r="D292" s="187"/>
    </row>
    <row r="293" spans="1:6" x14ac:dyDescent="0.3">
      <c r="A293" s="202" t="s">
        <v>790</v>
      </c>
      <c r="B293" s="200">
        <v>291</v>
      </c>
      <c r="C293" s="203" t="s">
        <v>40</v>
      </c>
      <c r="D293" s="191"/>
    </row>
    <row r="294" spans="1:6" x14ac:dyDescent="0.3">
      <c r="A294" s="202" t="s">
        <v>791</v>
      </c>
      <c r="B294" s="200">
        <v>292</v>
      </c>
      <c r="C294" s="203" t="s">
        <v>808</v>
      </c>
      <c r="D294" s="191"/>
      <c r="F294" s="186"/>
    </row>
    <row r="295" spans="1:6" x14ac:dyDescent="0.3">
      <c r="A295" s="202" t="s">
        <v>792</v>
      </c>
      <c r="B295" s="200">
        <v>293</v>
      </c>
      <c r="C295" s="203" t="s">
        <v>40</v>
      </c>
      <c r="D295" s="187"/>
    </row>
    <row r="296" spans="1:6" x14ac:dyDescent="0.3">
      <c r="A296" s="202" t="s">
        <v>535</v>
      </c>
      <c r="B296" s="200">
        <v>294</v>
      </c>
      <c r="C296" s="203" t="s">
        <v>535</v>
      </c>
      <c r="D296" s="187"/>
    </row>
    <row r="297" spans="1:6" x14ac:dyDescent="0.3">
      <c r="A297" s="202" t="s">
        <v>793</v>
      </c>
      <c r="B297" s="200">
        <v>295</v>
      </c>
      <c r="C297" s="203" t="s">
        <v>599</v>
      </c>
      <c r="D297" s="187"/>
    </row>
    <row r="298" spans="1:6" x14ac:dyDescent="0.3">
      <c r="A298" s="212" t="s">
        <v>502</v>
      </c>
      <c r="B298" s="200">
        <v>296</v>
      </c>
      <c r="C298" s="205" t="s">
        <v>502</v>
      </c>
      <c r="D298" s="188"/>
      <c r="F298" s="186"/>
    </row>
    <row r="299" spans="1:6" x14ac:dyDescent="0.3">
      <c r="A299" s="212" t="s">
        <v>794</v>
      </c>
      <c r="B299" s="200">
        <v>297</v>
      </c>
      <c r="C299" s="205" t="s">
        <v>502</v>
      </c>
      <c r="D299" s="188"/>
    </row>
    <row r="300" spans="1:6" x14ac:dyDescent="0.3">
      <c r="A300" s="212" t="s">
        <v>795</v>
      </c>
      <c r="B300" s="200">
        <v>298</v>
      </c>
      <c r="C300" s="205" t="s">
        <v>502</v>
      </c>
      <c r="D300" s="188"/>
    </row>
    <row r="301" spans="1:6" x14ac:dyDescent="0.3">
      <c r="A301" s="212" t="s">
        <v>796</v>
      </c>
      <c r="B301" s="200">
        <v>299</v>
      </c>
      <c r="C301" s="214" t="s">
        <v>321</v>
      </c>
      <c r="D301" s="188"/>
    </row>
    <row r="302" spans="1:6" x14ac:dyDescent="0.3">
      <c r="A302" s="202" t="s">
        <v>797</v>
      </c>
      <c r="B302" s="200">
        <v>300</v>
      </c>
      <c r="C302" s="203" t="s">
        <v>40</v>
      </c>
      <c r="D302" s="187"/>
    </row>
    <row r="303" spans="1:6" x14ac:dyDescent="0.3">
      <c r="A303" s="202" t="s">
        <v>798</v>
      </c>
      <c r="B303" s="200">
        <v>301</v>
      </c>
      <c r="C303" s="203" t="s">
        <v>40</v>
      </c>
      <c r="D303" s="187"/>
      <c r="F303" s="186"/>
    </row>
    <row r="304" spans="1:6" x14ac:dyDescent="0.3">
      <c r="A304" s="202" t="s">
        <v>600</v>
      </c>
      <c r="B304" s="200">
        <v>302</v>
      </c>
      <c r="C304" s="203" t="s">
        <v>600</v>
      </c>
      <c r="D304" s="187"/>
    </row>
    <row r="305" spans="1:4" x14ac:dyDescent="0.3">
      <c r="A305" s="202" t="s">
        <v>799</v>
      </c>
      <c r="B305" s="200">
        <v>303</v>
      </c>
      <c r="C305" s="203" t="s">
        <v>40</v>
      </c>
      <c r="D305" s="182"/>
    </row>
    <row r="306" spans="1:4" x14ac:dyDescent="0.3">
      <c r="A306" s="202" t="s">
        <v>800</v>
      </c>
      <c r="B306" s="200">
        <v>304</v>
      </c>
      <c r="C306" s="203" t="s">
        <v>562</v>
      </c>
      <c r="D306" s="186"/>
    </row>
    <row r="307" spans="1:4" x14ac:dyDescent="0.3">
      <c r="A307" s="192"/>
      <c r="B307"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3:AP310"/>
  <sheetViews>
    <sheetView showGridLines="0" tabSelected="1" zoomScaleNormal="100" zoomScaleSheetLayoutView="50" workbookViewId="0">
      <pane xSplit="2" ySplit="5" topLeftCell="C6" activePane="bottomRight" state="frozen"/>
      <selection activeCell="CI497" sqref="CI497"/>
      <selection pane="topRight" activeCell="CI497" sqref="CI497"/>
      <selection pane="bottomLeft" activeCell="CI497" sqref="CI497"/>
      <selection pane="bottomRight" activeCell="A2" sqref="A2"/>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16384" width="6.1796875" style="12"/>
  </cols>
  <sheetData>
    <row r="3" spans="1:42" s="15" customFormat="1" ht="22.8" x14ac:dyDescent="0.4">
      <c r="A3" s="14"/>
      <c r="B3" s="14"/>
      <c r="G3" s="152" t="s">
        <v>827</v>
      </c>
      <c r="AB3" s="152" t="str">
        <f>G3</f>
        <v>January 2021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78</v>
      </c>
      <c r="C6" s="155">
        <v>0</v>
      </c>
      <c r="D6" s="155">
        <v>0</v>
      </c>
      <c r="E6" s="155">
        <v>1</v>
      </c>
      <c r="F6" s="155">
        <v>0</v>
      </c>
      <c r="G6" s="155">
        <v>1</v>
      </c>
      <c r="H6" s="155">
        <v>10</v>
      </c>
      <c r="I6" s="155">
        <v>0</v>
      </c>
      <c r="J6" s="155">
        <v>0</v>
      </c>
      <c r="K6" s="155">
        <v>0</v>
      </c>
      <c r="L6" s="155">
        <v>0</v>
      </c>
      <c r="M6" s="155">
        <v>0</v>
      </c>
      <c r="N6" s="155">
        <v>0</v>
      </c>
      <c r="O6" s="155">
        <v>0</v>
      </c>
      <c r="P6" s="155">
        <v>1</v>
      </c>
      <c r="Q6" s="155">
        <v>0</v>
      </c>
      <c r="R6" s="155">
        <v>0</v>
      </c>
      <c r="S6" s="155">
        <v>20</v>
      </c>
      <c r="T6" s="155">
        <v>2</v>
      </c>
      <c r="U6" s="155">
        <v>1</v>
      </c>
      <c r="V6" s="155">
        <v>0</v>
      </c>
      <c r="W6" s="155">
        <v>0</v>
      </c>
      <c r="X6" s="155">
        <v>0</v>
      </c>
      <c r="Y6" s="155">
        <v>0</v>
      </c>
      <c r="Z6" s="155">
        <v>0</v>
      </c>
      <c r="AA6" s="155">
        <v>1</v>
      </c>
      <c r="AB6" s="155">
        <v>0</v>
      </c>
      <c r="AC6" s="155">
        <v>11</v>
      </c>
      <c r="AD6" s="155">
        <v>0</v>
      </c>
      <c r="AE6" s="155">
        <v>0</v>
      </c>
      <c r="AF6" s="155">
        <v>0</v>
      </c>
      <c r="AG6" s="155">
        <v>6</v>
      </c>
      <c r="AH6" s="155">
        <v>1</v>
      </c>
      <c r="AI6" s="155">
        <v>0</v>
      </c>
      <c r="AJ6" s="155">
        <v>11</v>
      </c>
      <c r="AK6" s="155">
        <v>0</v>
      </c>
      <c r="AL6" s="155">
        <v>0</v>
      </c>
      <c r="AM6" s="155">
        <v>2</v>
      </c>
      <c r="AN6" s="155">
        <v>1</v>
      </c>
      <c r="AO6" s="155">
        <v>2</v>
      </c>
      <c r="AP6" s="155">
        <v>7</v>
      </c>
    </row>
    <row r="7" spans="1:42" customFormat="1" ht="15.6" x14ac:dyDescent="0.3">
      <c r="A7" s="178" t="s">
        <v>42</v>
      </c>
      <c r="B7" s="179">
        <v>188</v>
      </c>
      <c r="C7" s="155">
        <v>0</v>
      </c>
      <c r="D7" s="155">
        <v>0</v>
      </c>
      <c r="E7" s="155">
        <v>9</v>
      </c>
      <c r="F7" s="155">
        <v>6</v>
      </c>
      <c r="G7" s="155">
        <v>3</v>
      </c>
      <c r="H7" s="155">
        <v>18</v>
      </c>
      <c r="I7" s="155">
        <v>0</v>
      </c>
      <c r="J7" s="155">
        <v>1</v>
      </c>
      <c r="K7" s="155">
        <v>0</v>
      </c>
      <c r="L7" s="155">
        <v>0</v>
      </c>
      <c r="M7" s="155">
        <v>3</v>
      </c>
      <c r="N7" s="155">
        <v>0</v>
      </c>
      <c r="O7" s="155">
        <v>0</v>
      </c>
      <c r="P7" s="155">
        <v>2</v>
      </c>
      <c r="Q7" s="155">
        <v>5</v>
      </c>
      <c r="R7" s="155">
        <v>5</v>
      </c>
      <c r="S7" s="155">
        <v>28</v>
      </c>
      <c r="T7" s="155">
        <v>6</v>
      </c>
      <c r="U7" s="155">
        <v>0</v>
      </c>
      <c r="V7" s="155">
        <v>1</v>
      </c>
      <c r="W7" s="155">
        <v>1</v>
      </c>
      <c r="X7" s="155">
        <v>0</v>
      </c>
      <c r="Y7" s="155">
        <v>0</v>
      </c>
      <c r="Z7" s="155">
        <v>1</v>
      </c>
      <c r="AA7" s="155">
        <v>1</v>
      </c>
      <c r="AB7" s="155">
        <v>0</v>
      </c>
      <c r="AC7" s="155">
        <v>20</v>
      </c>
      <c r="AD7" s="155">
        <v>1</v>
      </c>
      <c r="AE7" s="155">
        <v>3</v>
      </c>
      <c r="AF7" s="155">
        <v>0</v>
      </c>
      <c r="AG7" s="155">
        <v>13</v>
      </c>
      <c r="AH7" s="155">
        <v>20</v>
      </c>
      <c r="AI7" s="155">
        <v>7</v>
      </c>
      <c r="AJ7" s="155">
        <v>12</v>
      </c>
      <c r="AK7" s="155">
        <v>0</v>
      </c>
      <c r="AL7" s="155">
        <v>0</v>
      </c>
      <c r="AM7" s="155">
        <v>6</v>
      </c>
      <c r="AN7" s="155">
        <v>0</v>
      </c>
      <c r="AO7" s="155">
        <v>7</v>
      </c>
      <c r="AP7" s="155">
        <v>9</v>
      </c>
    </row>
    <row r="8" spans="1:42" customFormat="1" ht="15.6" x14ac:dyDescent="0.3">
      <c r="A8" s="178" t="s">
        <v>43</v>
      </c>
      <c r="B8" s="179">
        <v>458</v>
      </c>
      <c r="C8" s="155">
        <v>0</v>
      </c>
      <c r="D8" s="155">
        <v>2</v>
      </c>
      <c r="E8" s="155">
        <v>22</v>
      </c>
      <c r="F8" s="155">
        <v>4</v>
      </c>
      <c r="G8" s="155">
        <v>5</v>
      </c>
      <c r="H8" s="155">
        <v>25</v>
      </c>
      <c r="I8" s="155">
        <v>0</v>
      </c>
      <c r="J8" s="155">
        <v>6</v>
      </c>
      <c r="K8" s="155">
        <v>0</v>
      </c>
      <c r="L8" s="155">
        <v>0</v>
      </c>
      <c r="M8" s="155">
        <v>2</v>
      </c>
      <c r="N8" s="155">
        <v>0</v>
      </c>
      <c r="O8" s="155">
        <v>5</v>
      </c>
      <c r="P8" s="155">
        <v>13</v>
      </c>
      <c r="Q8" s="155">
        <v>4</v>
      </c>
      <c r="R8" s="155">
        <v>1</v>
      </c>
      <c r="S8" s="155">
        <v>116</v>
      </c>
      <c r="T8" s="155">
        <v>17</v>
      </c>
      <c r="U8" s="155">
        <v>0</v>
      </c>
      <c r="V8" s="155">
        <v>7</v>
      </c>
      <c r="W8" s="155">
        <v>5</v>
      </c>
      <c r="X8" s="155">
        <v>0</v>
      </c>
      <c r="Y8" s="155">
        <v>7</v>
      </c>
      <c r="Z8" s="155">
        <v>2</v>
      </c>
      <c r="AA8" s="155">
        <v>6</v>
      </c>
      <c r="AB8" s="155">
        <v>2</v>
      </c>
      <c r="AC8" s="155">
        <v>46</v>
      </c>
      <c r="AD8" s="155">
        <v>1</v>
      </c>
      <c r="AE8" s="155">
        <v>6</v>
      </c>
      <c r="AF8" s="155">
        <v>0</v>
      </c>
      <c r="AG8" s="155">
        <v>43</v>
      </c>
      <c r="AH8" s="155">
        <v>35</v>
      </c>
      <c r="AI8" s="155">
        <v>3</v>
      </c>
      <c r="AJ8" s="155">
        <v>26</v>
      </c>
      <c r="AK8" s="155">
        <v>0</v>
      </c>
      <c r="AL8" s="155">
        <v>3</v>
      </c>
      <c r="AM8" s="155">
        <v>19</v>
      </c>
      <c r="AN8" s="155">
        <v>0</v>
      </c>
      <c r="AO8" s="155">
        <v>8</v>
      </c>
      <c r="AP8" s="155">
        <v>17</v>
      </c>
    </row>
    <row r="9" spans="1:42" customFormat="1" ht="15.6" x14ac:dyDescent="0.3">
      <c r="A9" s="178" t="s">
        <v>44</v>
      </c>
      <c r="B9" s="179">
        <v>40</v>
      </c>
      <c r="C9" s="155">
        <v>0</v>
      </c>
      <c r="D9" s="155">
        <v>0</v>
      </c>
      <c r="E9" s="155">
        <v>0</v>
      </c>
      <c r="F9" s="155">
        <v>0</v>
      </c>
      <c r="G9" s="155">
        <v>0</v>
      </c>
      <c r="H9" s="155">
        <v>2</v>
      </c>
      <c r="I9" s="155">
        <v>0</v>
      </c>
      <c r="J9" s="155">
        <v>1</v>
      </c>
      <c r="K9" s="155">
        <v>0</v>
      </c>
      <c r="L9" s="155">
        <v>0</v>
      </c>
      <c r="M9" s="155">
        <v>0</v>
      </c>
      <c r="N9" s="155">
        <v>0</v>
      </c>
      <c r="O9" s="155">
        <v>4</v>
      </c>
      <c r="P9" s="155">
        <v>0</v>
      </c>
      <c r="Q9" s="155">
        <v>1</v>
      </c>
      <c r="R9" s="155">
        <v>0</v>
      </c>
      <c r="S9" s="155">
        <v>12</v>
      </c>
      <c r="T9" s="155">
        <v>3</v>
      </c>
      <c r="U9" s="155">
        <v>0</v>
      </c>
      <c r="V9" s="155">
        <v>0</v>
      </c>
      <c r="W9" s="155">
        <v>0</v>
      </c>
      <c r="X9" s="155">
        <v>1</v>
      </c>
      <c r="Y9" s="155">
        <v>0</v>
      </c>
      <c r="Z9" s="155">
        <v>0</v>
      </c>
      <c r="AA9" s="155">
        <v>0</v>
      </c>
      <c r="AB9" s="155">
        <v>0</v>
      </c>
      <c r="AC9" s="155">
        <v>3</v>
      </c>
      <c r="AD9" s="155">
        <v>0</v>
      </c>
      <c r="AE9" s="155">
        <v>0</v>
      </c>
      <c r="AF9" s="155">
        <v>0</v>
      </c>
      <c r="AG9" s="155">
        <v>5</v>
      </c>
      <c r="AH9" s="155">
        <v>3</v>
      </c>
      <c r="AI9" s="155">
        <v>0</v>
      </c>
      <c r="AJ9" s="155">
        <v>1</v>
      </c>
      <c r="AK9" s="155">
        <v>0</v>
      </c>
      <c r="AL9" s="155">
        <v>1</v>
      </c>
      <c r="AM9" s="155">
        <v>0</v>
      </c>
      <c r="AN9" s="155">
        <v>1</v>
      </c>
      <c r="AO9" s="155">
        <v>0</v>
      </c>
      <c r="AP9" s="155">
        <v>2</v>
      </c>
    </row>
    <row r="10" spans="1:42" customFormat="1" ht="15.6" x14ac:dyDescent="0.3">
      <c r="A10" s="178" t="s">
        <v>45</v>
      </c>
      <c r="B10" s="179">
        <v>2691</v>
      </c>
      <c r="C10" s="155">
        <v>0</v>
      </c>
      <c r="D10" s="155">
        <v>6</v>
      </c>
      <c r="E10" s="155">
        <v>35</v>
      </c>
      <c r="F10" s="155">
        <v>6</v>
      </c>
      <c r="G10" s="155">
        <v>47</v>
      </c>
      <c r="H10" s="155">
        <v>242</v>
      </c>
      <c r="I10" s="155">
        <v>1</v>
      </c>
      <c r="J10" s="155">
        <v>28</v>
      </c>
      <c r="K10" s="155">
        <v>7</v>
      </c>
      <c r="L10" s="155">
        <v>3</v>
      </c>
      <c r="M10" s="155">
        <v>16</v>
      </c>
      <c r="N10" s="155">
        <v>0</v>
      </c>
      <c r="O10" s="155">
        <v>21</v>
      </c>
      <c r="P10" s="155">
        <v>24</v>
      </c>
      <c r="Q10" s="155">
        <v>32</v>
      </c>
      <c r="R10" s="155">
        <v>25</v>
      </c>
      <c r="S10" s="155">
        <v>1027</v>
      </c>
      <c r="T10" s="155">
        <v>135</v>
      </c>
      <c r="U10" s="155">
        <v>2</v>
      </c>
      <c r="V10" s="155">
        <v>5</v>
      </c>
      <c r="W10" s="155">
        <v>22</v>
      </c>
      <c r="X10" s="155">
        <v>3</v>
      </c>
      <c r="Y10" s="155">
        <v>20</v>
      </c>
      <c r="Z10" s="155">
        <v>5</v>
      </c>
      <c r="AA10" s="155">
        <v>8</v>
      </c>
      <c r="AB10" s="155">
        <v>4</v>
      </c>
      <c r="AC10" s="155">
        <v>255</v>
      </c>
      <c r="AD10" s="155">
        <v>12</v>
      </c>
      <c r="AE10" s="155">
        <v>32</v>
      </c>
      <c r="AF10" s="155">
        <v>2</v>
      </c>
      <c r="AG10" s="155">
        <v>189</v>
      </c>
      <c r="AH10" s="155">
        <v>147</v>
      </c>
      <c r="AI10" s="155">
        <v>9</v>
      </c>
      <c r="AJ10" s="155">
        <v>106</v>
      </c>
      <c r="AK10" s="155">
        <v>0</v>
      </c>
      <c r="AL10" s="155">
        <v>17</v>
      </c>
      <c r="AM10" s="155">
        <v>82</v>
      </c>
      <c r="AN10" s="155">
        <v>7</v>
      </c>
      <c r="AO10" s="155">
        <v>33</v>
      </c>
      <c r="AP10" s="155">
        <v>76</v>
      </c>
    </row>
    <row r="11" spans="1:42" customFormat="1" ht="15.6" x14ac:dyDescent="0.3">
      <c r="A11" s="178" t="s">
        <v>46</v>
      </c>
      <c r="B11" s="179">
        <v>358</v>
      </c>
      <c r="C11" s="155">
        <v>0</v>
      </c>
      <c r="D11" s="155">
        <v>0</v>
      </c>
      <c r="E11" s="155">
        <v>9</v>
      </c>
      <c r="F11" s="155">
        <v>2</v>
      </c>
      <c r="G11" s="155">
        <v>12</v>
      </c>
      <c r="H11" s="155">
        <v>30</v>
      </c>
      <c r="I11" s="155">
        <v>0</v>
      </c>
      <c r="J11" s="155">
        <v>4</v>
      </c>
      <c r="K11" s="155">
        <v>1</v>
      </c>
      <c r="L11" s="155">
        <v>0</v>
      </c>
      <c r="M11" s="155">
        <v>5</v>
      </c>
      <c r="N11" s="155">
        <v>1</v>
      </c>
      <c r="O11" s="155">
        <v>2</v>
      </c>
      <c r="P11" s="155">
        <v>2</v>
      </c>
      <c r="Q11" s="155">
        <v>5</v>
      </c>
      <c r="R11" s="155">
        <v>3</v>
      </c>
      <c r="S11" s="155">
        <v>104</v>
      </c>
      <c r="T11" s="155">
        <v>10</v>
      </c>
      <c r="U11" s="155">
        <v>0</v>
      </c>
      <c r="V11" s="155">
        <v>1</v>
      </c>
      <c r="W11" s="155">
        <v>4</v>
      </c>
      <c r="X11" s="155">
        <v>0</v>
      </c>
      <c r="Y11" s="155">
        <v>2</v>
      </c>
      <c r="Z11" s="155">
        <v>1</v>
      </c>
      <c r="AA11" s="155">
        <v>0</v>
      </c>
      <c r="AB11" s="155">
        <v>1</v>
      </c>
      <c r="AC11" s="155">
        <v>40</v>
      </c>
      <c r="AD11" s="155">
        <v>4</v>
      </c>
      <c r="AE11" s="155">
        <v>6</v>
      </c>
      <c r="AF11" s="155">
        <v>0</v>
      </c>
      <c r="AG11" s="155">
        <v>26</v>
      </c>
      <c r="AH11" s="155">
        <v>33</v>
      </c>
      <c r="AI11" s="155">
        <v>1</v>
      </c>
      <c r="AJ11" s="155">
        <v>8</v>
      </c>
      <c r="AK11" s="155">
        <v>0</v>
      </c>
      <c r="AL11" s="155">
        <v>1</v>
      </c>
      <c r="AM11" s="155">
        <v>28</v>
      </c>
      <c r="AN11" s="155">
        <v>4</v>
      </c>
      <c r="AO11" s="155">
        <v>0</v>
      </c>
      <c r="AP11" s="155">
        <v>8</v>
      </c>
    </row>
    <row r="12" spans="1:42" customFormat="1" ht="15.6" x14ac:dyDescent="0.3">
      <c r="A12" s="178" t="s">
        <v>47</v>
      </c>
      <c r="B12" s="179">
        <v>48</v>
      </c>
      <c r="C12" s="155">
        <v>1</v>
      </c>
      <c r="D12" s="155">
        <v>0</v>
      </c>
      <c r="E12" s="155">
        <v>0</v>
      </c>
      <c r="F12" s="155">
        <v>0</v>
      </c>
      <c r="G12" s="155">
        <v>0</v>
      </c>
      <c r="H12" s="155">
        <v>1</v>
      </c>
      <c r="I12" s="155">
        <v>0</v>
      </c>
      <c r="J12" s="155">
        <v>0</v>
      </c>
      <c r="K12" s="155">
        <v>0</v>
      </c>
      <c r="L12" s="155">
        <v>0</v>
      </c>
      <c r="M12" s="155">
        <v>0</v>
      </c>
      <c r="N12" s="155">
        <v>0</v>
      </c>
      <c r="O12" s="155">
        <v>0</v>
      </c>
      <c r="P12" s="155">
        <v>1</v>
      </c>
      <c r="Q12" s="155">
        <v>0</v>
      </c>
      <c r="R12" s="155">
        <v>1</v>
      </c>
      <c r="S12" s="155">
        <v>19</v>
      </c>
      <c r="T12" s="155">
        <v>11</v>
      </c>
      <c r="U12" s="155">
        <v>1</v>
      </c>
      <c r="V12" s="155">
        <v>0</v>
      </c>
      <c r="W12" s="155">
        <v>0</v>
      </c>
      <c r="X12" s="155">
        <v>0</v>
      </c>
      <c r="Y12" s="155">
        <v>0</v>
      </c>
      <c r="Z12" s="155">
        <v>0</v>
      </c>
      <c r="AA12" s="155">
        <v>0</v>
      </c>
      <c r="AB12" s="155">
        <v>0</v>
      </c>
      <c r="AC12" s="155">
        <v>4</v>
      </c>
      <c r="AD12" s="155">
        <v>0</v>
      </c>
      <c r="AE12" s="155">
        <v>2</v>
      </c>
      <c r="AF12" s="155">
        <v>0</v>
      </c>
      <c r="AG12" s="155">
        <v>3</v>
      </c>
      <c r="AH12" s="155">
        <v>1</v>
      </c>
      <c r="AI12" s="155">
        <v>0</v>
      </c>
      <c r="AJ12" s="155">
        <v>0</v>
      </c>
      <c r="AK12" s="155">
        <v>0</v>
      </c>
      <c r="AL12" s="155">
        <v>0</v>
      </c>
      <c r="AM12" s="155">
        <v>1</v>
      </c>
      <c r="AN12" s="155">
        <v>0</v>
      </c>
      <c r="AO12" s="155">
        <v>0</v>
      </c>
      <c r="AP12" s="155">
        <v>2</v>
      </c>
    </row>
    <row r="13" spans="1:42" customFormat="1" ht="15.6" x14ac:dyDescent="0.3">
      <c r="A13" s="178" t="s">
        <v>48</v>
      </c>
      <c r="B13" s="179">
        <v>9</v>
      </c>
      <c r="C13" s="155">
        <v>0</v>
      </c>
      <c r="D13" s="155">
        <v>0</v>
      </c>
      <c r="E13" s="155">
        <v>0</v>
      </c>
      <c r="F13" s="155">
        <v>0</v>
      </c>
      <c r="G13" s="155">
        <v>0</v>
      </c>
      <c r="H13" s="155">
        <v>0</v>
      </c>
      <c r="I13" s="155">
        <v>0</v>
      </c>
      <c r="J13" s="155">
        <v>0</v>
      </c>
      <c r="K13" s="155">
        <v>0</v>
      </c>
      <c r="L13" s="155">
        <v>0</v>
      </c>
      <c r="M13" s="155">
        <v>0</v>
      </c>
      <c r="N13" s="155">
        <v>0</v>
      </c>
      <c r="O13" s="155">
        <v>0</v>
      </c>
      <c r="P13" s="155">
        <v>0</v>
      </c>
      <c r="Q13" s="155">
        <v>0</v>
      </c>
      <c r="R13" s="155">
        <v>0</v>
      </c>
      <c r="S13" s="155">
        <v>6</v>
      </c>
      <c r="T13" s="155">
        <v>0</v>
      </c>
      <c r="U13" s="155">
        <v>0</v>
      </c>
      <c r="V13" s="155">
        <v>0</v>
      </c>
      <c r="W13" s="155">
        <v>0</v>
      </c>
      <c r="X13" s="155">
        <v>0</v>
      </c>
      <c r="Y13" s="155">
        <v>0</v>
      </c>
      <c r="Z13" s="155">
        <v>0</v>
      </c>
      <c r="AA13" s="155">
        <v>0</v>
      </c>
      <c r="AB13" s="155">
        <v>0</v>
      </c>
      <c r="AC13" s="155">
        <v>0</v>
      </c>
      <c r="AD13" s="155">
        <v>0</v>
      </c>
      <c r="AE13" s="155">
        <v>0</v>
      </c>
      <c r="AF13" s="155">
        <v>2</v>
      </c>
      <c r="AG13" s="155">
        <v>1</v>
      </c>
      <c r="AH13" s="155">
        <v>0</v>
      </c>
      <c r="AI13" s="155">
        <v>0</v>
      </c>
      <c r="AJ13" s="155">
        <v>0</v>
      </c>
      <c r="AK13" s="155">
        <v>0</v>
      </c>
      <c r="AL13" s="155">
        <v>0</v>
      </c>
      <c r="AM13" s="155">
        <v>0</v>
      </c>
      <c r="AN13" s="155">
        <v>0</v>
      </c>
      <c r="AO13" s="155">
        <v>0</v>
      </c>
      <c r="AP13" s="155">
        <v>0</v>
      </c>
    </row>
    <row r="14" spans="1:42" customFormat="1" ht="15.6" x14ac:dyDescent="0.3">
      <c r="A14" s="178" t="s">
        <v>49</v>
      </c>
      <c r="B14" s="179">
        <v>449</v>
      </c>
      <c r="C14" s="155">
        <v>0</v>
      </c>
      <c r="D14" s="155">
        <v>1</v>
      </c>
      <c r="E14" s="155">
        <v>6</v>
      </c>
      <c r="F14" s="155">
        <v>1</v>
      </c>
      <c r="G14" s="155">
        <v>11</v>
      </c>
      <c r="H14" s="155">
        <v>33</v>
      </c>
      <c r="I14" s="155">
        <v>0</v>
      </c>
      <c r="J14" s="155">
        <v>6</v>
      </c>
      <c r="K14" s="155">
        <v>0</v>
      </c>
      <c r="L14" s="155">
        <v>0</v>
      </c>
      <c r="M14" s="155">
        <v>4</v>
      </c>
      <c r="N14" s="155">
        <v>2</v>
      </c>
      <c r="O14" s="155">
        <v>3</v>
      </c>
      <c r="P14" s="155">
        <v>4</v>
      </c>
      <c r="Q14" s="155">
        <v>8</v>
      </c>
      <c r="R14" s="155">
        <v>4</v>
      </c>
      <c r="S14" s="155">
        <v>182</v>
      </c>
      <c r="T14" s="155">
        <v>15</v>
      </c>
      <c r="U14" s="155">
        <v>1</v>
      </c>
      <c r="V14" s="155">
        <v>1</v>
      </c>
      <c r="W14" s="155">
        <v>3</v>
      </c>
      <c r="X14" s="155">
        <v>1</v>
      </c>
      <c r="Y14" s="155">
        <v>2</v>
      </c>
      <c r="Z14" s="155">
        <v>1</v>
      </c>
      <c r="AA14" s="155">
        <v>0</v>
      </c>
      <c r="AB14" s="155">
        <v>0</v>
      </c>
      <c r="AC14" s="155">
        <v>47</v>
      </c>
      <c r="AD14" s="155">
        <v>1</v>
      </c>
      <c r="AE14" s="155">
        <v>9</v>
      </c>
      <c r="AF14" s="155">
        <v>0</v>
      </c>
      <c r="AG14" s="155">
        <v>28</v>
      </c>
      <c r="AH14" s="155">
        <v>26</v>
      </c>
      <c r="AI14" s="155">
        <v>5</v>
      </c>
      <c r="AJ14" s="155">
        <v>11</v>
      </c>
      <c r="AK14" s="155">
        <v>0</v>
      </c>
      <c r="AL14" s="155">
        <v>2</v>
      </c>
      <c r="AM14" s="155">
        <v>10</v>
      </c>
      <c r="AN14" s="155">
        <v>4</v>
      </c>
      <c r="AO14" s="155">
        <v>5</v>
      </c>
      <c r="AP14" s="155">
        <v>12</v>
      </c>
    </row>
    <row r="15" spans="1:42" customFormat="1" ht="15.6" x14ac:dyDescent="0.3">
      <c r="A15" s="178" t="s">
        <v>50</v>
      </c>
      <c r="B15" s="179">
        <v>197</v>
      </c>
      <c r="C15" s="155">
        <v>0</v>
      </c>
      <c r="D15" s="155">
        <v>0</v>
      </c>
      <c r="E15" s="155">
        <v>3</v>
      </c>
      <c r="F15" s="155">
        <v>2</v>
      </c>
      <c r="G15" s="155">
        <v>3</v>
      </c>
      <c r="H15" s="155">
        <v>11</v>
      </c>
      <c r="I15" s="155">
        <v>0</v>
      </c>
      <c r="J15" s="155">
        <v>3</v>
      </c>
      <c r="K15" s="155">
        <v>0</v>
      </c>
      <c r="L15" s="155">
        <v>0</v>
      </c>
      <c r="M15" s="155">
        <v>1</v>
      </c>
      <c r="N15" s="155">
        <v>0</v>
      </c>
      <c r="O15" s="155">
        <v>0</v>
      </c>
      <c r="P15" s="155">
        <v>0</v>
      </c>
      <c r="Q15" s="155">
        <v>2</v>
      </c>
      <c r="R15" s="155">
        <v>1</v>
      </c>
      <c r="S15" s="155">
        <v>68</v>
      </c>
      <c r="T15" s="155">
        <v>9</v>
      </c>
      <c r="U15" s="155">
        <v>0</v>
      </c>
      <c r="V15" s="155">
        <v>1</v>
      </c>
      <c r="W15" s="155">
        <v>2</v>
      </c>
      <c r="X15" s="155">
        <v>0</v>
      </c>
      <c r="Y15" s="155">
        <v>1</v>
      </c>
      <c r="Z15" s="155">
        <v>0</v>
      </c>
      <c r="AA15" s="155">
        <v>0</v>
      </c>
      <c r="AB15" s="155">
        <v>0</v>
      </c>
      <c r="AC15" s="155">
        <v>39</v>
      </c>
      <c r="AD15" s="155">
        <v>2</v>
      </c>
      <c r="AE15" s="155">
        <v>0</v>
      </c>
      <c r="AF15" s="155">
        <v>0</v>
      </c>
      <c r="AG15" s="155">
        <v>12</v>
      </c>
      <c r="AH15" s="155">
        <v>7</v>
      </c>
      <c r="AI15" s="155">
        <v>0</v>
      </c>
      <c r="AJ15" s="155">
        <v>13</v>
      </c>
      <c r="AK15" s="155">
        <v>0</v>
      </c>
      <c r="AL15" s="155">
        <v>1</v>
      </c>
      <c r="AM15" s="155">
        <v>7</v>
      </c>
      <c r="AN15" s="155">
        <v>2</v>
      </c>
      <c r="AO15" s="155">
        <v>0</v>
      </c>
      <c r="AP15" s="155">
        <v>7</v>
      </c>
    </row>
    <row r="16" spans="1:42" customFormat="1" ht="15.6" x14ac:dyDescent="0.3">
      <c r="A16" s="178" t="s">
        <v>51</v>
      </c>
      <c r="B16" s="179">
        <v>194</v>
      </c>
      <c r="C16" s="155">
        <v>0</v>
      </c>
      <c r="D16" s="155">
        <v>0</v>
      </c>
      <c r="E16" s="155">
        <v>2</v>
      </c>
      <c r="F16" s="155">
        <v>1</v>
      </c>
      <c r="G16" s="155">
        <v>0</v>
      </c>
      <c r="H16" s="155">
        <v>20</v>
      </c>
      <c r="I16" s="155">
        <v>0</v>
      </c>
      <c r="J16" s="155">
        <v>2</v>
      </c>
      <c r="K16" s="155">
        <v>0</v>
      </c>
      <c r="L16" s="155">
        <v>0</v>
      </c>
      <c r="M16" s="155">
        <v>1</v>
      </c>
      <c r="N16" s="155">
        <v>0</v>
      </c>
      <c r="O16" s="155">
        <v>0</v>
      </c>
      <c r="P16" s="155">
        <v>0</v>
      </c>
      <c r="Q16" s="155">
        <v>4</v>
      </c>
      <c r="R16" s="155">
        <v>0</v>
      </c>
      <c r="S16" s="155">
        <v>38</v>
      </c>
      <c r="T16" s="155">
        <v>18</v>
      </c>
      <c r="U16" s="155">
        <v>1</v>
      </c>
      <c r="V16" s="155">
        <v>1</v>
      </c>
      <c r="W16" s="155">
        <v>0</v>
      </c>
      <c r="X16" s="155">
        <v>0</v>
      </c>
      <c r="Y16" s="155">
        <v>3</v>
      </c>
      <c r="Z16" s="155">
        <v>0</v>
      </c>
      <c r="AA16" s="155">
        <v>0</v>
      </c>
      <c r="AB16" s="155">
        <v>1</v>
      </c>
      <c r="AC16" s="155">
        <v>35</v>
      </c>
      <c r="AD16" s="155">
        <v>0</v>
      </c>
      <c r="AE16" s="155">
        <v>0</v>
      </c>
      <c r="AF16" s="155">
        <v>0</v>
      </c>
      <c r="AG16" s="155">
        <v>13</v>
      </c>
      <c r="AH16" s="155">
        <v>17</v>
      </c>
      <c r="AI16" s="155">
        <v>1</v>
      </c>
      <c r="AJ16" s="155">
        <v>17</v>
      </c>
      <c r="AK16" s="155">
        <v>1</v>
      </c>
      <c r="AL16" s="155">
        <v>1</v>
      </c>
      <c r="AM16" s="155">
        <v>3</v>
      </c>
      <c r="AN16" s="155">
        <v>3</v>
      </c>
      <c r="AO16" s="155">
        <v>2</v>
      </c>
      <c r="AP16" s="155">
        <v>9</v>
      </c>
    </row>
    <row r="17" spans="1:42" customFormat="1" ht="15.6" x14ac:dyDescent="0.3">
      <c r="A17" s="178" t="s">
        <v>52</v>
      </c>
      <c r="B17" s="179">
        <v>419</v>
      </c>
      <c r="C17" s="155">
        <v>2</v>
      </c>
      <c r="D17" s="155">
        <v>25</v>
      </c>
      <c r="E17" s="155">
        <v>19</v>
      </c>
      <c r="F17" s="155">
        <v>3</v>
      </c>
      <c r="G17" s="155">
        <v>6</v>
      </c>
      <c r="H17" s="155">
        <v>17</v>
      </c>
      <c r="I17" s="155">
        <v>0</v>
      </c>
      <c r="J17" s="155">
        <v>4</v>
      </c>
      <c r="K17" s="155">
        <v>0</v>
      </c>
      <c r="L17" s="155">
        <v>1</v>
      </c>
      <c r="M17" s="155">
        <v>2</v>
      </c>
      <c r="N17" s="155">
        <v>1</v>
      </c>
      <c r="O17" s="155">
        <v>11</v>
      </c>
      <c r="P17" s="155">
        <v>3</v>
      </c>
      <c r="Q17" s="155">
        <v>3</v>
      </c>
      <c r="R17" s="155">
        <v>1</v>
      </c>
      <c r="S17" s="155">
        <v>41</v>
      </c>
      <c r="T17" s="155">
        <v>11</v>
      </c>
      <c r="U17" s="155">
        <v>3</v>
      </c>
      <c r="V17" s="155">
        <v>5</v>
      </c>
      <c r="W17" s="155">
        <v>5</v>
      </c>
      <c r="X17" s="155">
        <v>1</v>
      </c>
      <c r="Y17" s="155">
        <v>4</v>
      </c>
      <c r="Z17" s="155">
        <v>3</v>
      </c>
      <c r="AA17" s="155">
        <v>2</v>
      </c>
      <c r="AB17" s="155">
        <v>4</v>
      </c>
      <c r="AC17" s="155">
        <v>11</v>
      </c>
      <c r="AD17" s="155">
        <v>0</v>
      </c>
      <c r="AE17" s="155">
        <v>0</v>
      </c>
      <c r="AF17" s="155">
        <v>0</v>
      </c>
      <c r="AG17" s="155">
        <v>25</v>
      </c>
      <c r="AH17" s="155">
        <v>158</v>
      </c>
      <c r="AI17" s="155">
        <v>5</v>
      </c>
      <c r="AJ17" s="155">
        <v>6</v>
      </c>
      <c r="AK17" s="155">
        <v>1</v>
      </c>
      <c r="AL17" s="155">
        <v>3</v>
      </c>
      <c r="AM17" s="155">
        <v>4</v>
      </c>
      <c r="AN17" s="155">
        <v>17</v>
      </c>
      <c r="AO17" s="155">
        <v>2</v>
      </c>
      <c r="AP17" s="155">
        <v>10</v>
      </c>
    </row>
    <row r="18" spans="1:42" customFormat="1" ht="15.6" x14ac:dyDescent="0.3">
      <c r="A18" s="178" t="s">
        <v>53</v>
      </c>
      <c r="B18" s="179">
        <v>244</v>
      </c>
      <c r="C18" s="155">
        <v>0</v>
      </c>
      <c r="D18" s="155">
        <v>0</v>
      </c>
      <c r="E18" s="155">
        <v>4</v>
      </c>
      <c r="F18" s="155">
        <v>0</v>
      </c>
      <c r="G18" s="155">
        <v>5</v>
      </c>
      <c r="H18" s="155">
        <v>11</v>
      </c>
      <c r="I18" s="155">
        <v>0</v>
      </c>
      <c r="J18" s="155">
        <v>0</v>
      </c>
      <c r="K18" s="155">
        <v>0</v>
      </c>
      <c r="L18" s="155">
        <v>0</v>
      </c>
      <c r="M18" s="155">
        <v>1</v>
      </c>
      <c r="N18" s="155">
        <v>0</v>
      </c>
      <c r="O18" s="155">
        <v>1</v>
      </c>
      <c r="P18" s="155">
        <v>1</v>
      </c>
      <c r="Q18" s="155">
        <v>8</v>
      </c>
      <c r="R18" s="155">
        <v>0</v>
      </c>
      <c r="S18" s="155">
        <v>113</v>
      </c>
      <c r="T18" s="155">
        <v>8</v>
      </c>
      <c r="U18" s="155">
        <v>2</v>
      </c>
      <c r="V18" s="155">
        <v>2</v>
      </c>
      <c r="W18" s="155">
        <v>0</v>
      </c>
      <c r="X18" s="155">
        <v>0</v>
      </c>
      <c r="Y18" s="155">
        <v>0</v>
      </c>
      <c r="Z18" s="155">
        <v>0</v>
      </c>
      <c r="AA18" s="155">
        <v>1</v>
      </c>
      <c r="AB18" s="155">
        <v>0</v>
      </c>
      <c r="AC18" s="155">
        <v>27</v>
      </c>
      <c r="AD18" s="155">
        <v>1</v>
      </c>
      <c r="AE18" s="155">
        <v>0</v>
      </c>
      <c r="AF18" s="155">
        <v>0</v>
      </c>
      <c r="AG18" s="155">
        <v>15</v>
      </c>
      <c r="AH18" s="155">
        <v>13</v>
      </c>
      <c r="AI18" s="155">
        <v>0</v>
      </c>
      <c r="AJ18" s="155">
        <v>8</v>
      </c>
      <c r="AK18" s="155">
        <v>0</v>
      </c>
      <c r="AL18" s="155">
        <v>0</v>
      </c>
      <c r="AM18" s="155">
        <v>8</v>
      </c>
      <c r="AN18" s="155">
        <v>1</v>
      </c>
      <c r="AO18" s="155">
        <v>2</v>
      </c>
      <c r="AP18" s="155">
        <v>12</v>
      </c>
    </row>
    <row r="19" spans="1:42" customFormat="1" ht="15.6" x14ac:dyDescent="0.3">
      <c r="A19" s="178" t="s">
        <v>54</v>
      </c>
      <c r="B19" s="179">
        <v>84</v>
      </c>
      <c r="C19" s="155">
        <v>0</v>
      </c>
      <c r="D19" s="155">
        <v>0</v>
      </c>
      <c r="E19" s="155">
        <v>1</v>
      </c>
      <c r="F19" s="155">
        <v>0</v>
      </c>
      <c r="G19" s="155">
        <v>3</v>
      </c>
      <c r="H19" s="155">
        <v>8</v>
      </c>
      <c r="I19" s="155">
        <v>0</v>
      </c>
      <c r="J19" s="155">
        <v>0</v>
      </c>
      <c r="K19" s="155">
        <v>0</v>
      </c>
      <c r="L19" s="155">
        <v>0</v>
      </c>
      <c r="M19" s="155">
        <v>0</v>
      </c>
      <c r="N19" s="155">
        <v>0</v>
      </c>
      <c r="O19" s="155">
        <v>1</v>
      </c>
      <c r="P19" s="155">
        <v>0</v>
      </c>
      <c r="Q19" s="155">
        <v>1</v>
      </c>
      <c r="R19" s="155">
        <v>0</v>
      </c>
      <c r="S19" s="155">
        <v>35</v>
      </c>
      <c r="T19" s="155">
        <v>0</v>
      </c>
      <c r="U19" s="155">
        <v>0</v>
      </c>
      <c r="V19" s="155">
        <v>0</v>
      </c>
      <c r="W19" s="155">
        <v>0</v>
      </c>
      <c r="X19" s="155">
        <v>1</v>
      </c>
      <c r="Y19" s="155">
        <v>1</v>
      </c>
      <c r="Z19" s="155">
        <v>0</v>
      </c>
      <c r="AA19" s="155">
        <v>0</v>
      </c>
      <c r="AB19" s="155">
        <v>0</v>
      </c>
      <c r="AC19" s="155">
        <v>8</v>
      </c>
      <c r="AD19" s="155">
        <v>0</v>
      </c>
      <c r="AE19" s="155">
        <v>5</v>
      </c>
      <c r="AF19" s="155">
        <v>0</v>
      </c>
      <c r="AG19" s="155">
        <v>4</v>
      </c>
      <c r="AH19" s="155">
        <v>2</v>
      </c>
      <c r="AI19" s="155">
        <v>0</v>
      </c>
      <c r="AJ19" s="155">
        <v>8</v>
      </c>
      <c r="AK19" s="155">
        <v>0</v>
      </c>
      <c r="AL19" s="155">
        <v>0</v>
      </c>
      <c r="AM19" s="155">
        <v>2</v>
      </c>
      <c r="AN19" s="155">
        <v>1</v>
      </c>
      <c r="AO19" s="155">
        <v>2</v>
      </c>
      <c r="AP19" s="155">
        <v>1</v>
      </c>
    </row>
    <row r="20" spans="1:42" customFormat="1" ht="15.6" x14ac:dyDescent="0.3">
      <c r="A20" s="178" t="s">
        <v>55</v>
      </c>
      <c r="B20" s="179">
        <v>60</v>
      </c>
      <c r="C20" s="155">
        <v>0</v>
      </c>
      <c r="D20" s="155">
        <v>0</v>
      </c>
      <c r="E20" s="155">
        <v>0</v>
      </c>
      <c r="F20" s="155">
        <v>0</v>
      </c>
      <c r="G20" s="155">
        <v>0</v>
      </c>
      <c r="H20" s="155">
        <v>5</v>
      </c>
      <c r="I20" s="155">
        <v>0</v>
      </c>
      <c r="J20" s="155">
        <v>1</v>
      </c>
      <c r="K20" s="155">
        <v>0</v>
      </c>
      <c r="L20" s="155">
        <v>0</v>
      </c>
      <c r="M20" s="155">
        <v>0</v>
      </c>
      <c r="N20" s="155">
        <v>0</v>
      </c>
      <c r="O20" s="155">
        <v>2</v>
      </c>
      <c r="P20" s="155">
        <v>0</v>
      </c>
      <c r="Q20" s="155">
        <v>0</v>
      </c>
      <c r="R20" s="155">
        <v>0</v>
      </c>
      <c r="S20" s="155">
        <v>27</v>
      </c>
      <c r="T20" s="155">
        <v>0</v>
      </c>
      <c r="U20" s="155">
        <v>0</v>
      </c>
      <c r="V20" s="155">
        <v>0</v>
      </c>
      <c r="W20" s="155">
        <v>0</v>
      </c>
      <c r="X20" s="155">
        <v>0</v>
      </c>
      <c r="Y20" s="155">
        <v>0</v>
      </c>
      <c r="Z20" s="155">
        <v>0</v>
      </c>
      <c r="AA20" s="155">
        <v>0</v>
      </c>
      <c r="AB20" s="155">
        <v>0</v>
      </c>
      <c r="AC20" s="155">
        <v>6</v>
      </c>
      <c r="AD20" s="155">
        <v>0</v>
      </c>
      <c r="AE20" s="155">
        <v>1</v>
      </c>
      <c r="AF20" s="155">
        <v>1</v>
      </c>
      <c r="AG20" s="155">
        <v>7</v>
      </c>
      <c r="AH20" s="155">
        <v>1</v>
      </c>
      <c r="AI20" s="155">
        <v>0</v>
      </c>
      <c r="AJ20" s="155">
        <v>2</v>
      </c>
      <c r="AK20" s="155">
        <v>0</v>
      </c>
      <c r="AL20" s="155">
        <v>0</v>
      </c>
      <c r="AM20" s="155">
        <v>0</v>
      </c>
      <c r="AN20" s="155">
        <v>2</v>
      </c>
      <c r="AO20" s="155">
        <v>2</v>
      </c>
      <c r="AP20" s="155">
        <v>3</v>
      </c>
    </row>
    <row r="21" spans="1:42" customFormat="1" ht="15.6" x14ac:dyDescent="0.3">
      <c r="A21" s="178" t="s">
        <v>56</v>
      </c>
      <c r="B21" s="179">
        <v>73</v>
      </c>
      <c r="C21" s="155">
        <v>0</v>
      </c>
      <c r="D21" s="155">
        <v>0</v>
      </c>
      <c r="E21" s="155">
        <v>5</v>
      </c>
      <c r="F21" s="155">
        <v>0</v>
      </c>
      <c r="G21" s="155">
        <v>1</v>
      </c>
      <c r="H21" s="155">
        <v>2</v>
      </c>
      <c r="I21" s="155">
        <v>0</v>
      </c>
      <c r="J21" s="155">
        <v>1</v>
      </c>
      <c r="K21" s="155">
        <v>0</v>
      </c>
      <c r="L21" s="155">
        <v>1</v>
      </c>
      <c r="M21" s="155">
        <v>0</v>
      </c>
      <c r="N21" s="155">
        <v>0</v>
      </c>
      <c r="O21" s="155">
        <v>0</v>
      </c>
      <c r="P21" s="155">
        <v>0</v>
      </c>
      <c r="Q21" s="155">
        <v>0</v>
      </c>
      <c r="R21" s="155">
        <v>0</v>
      </c>
      <c r="S21" s="155">
        <v>27</v>
      </c>
      <c r="T21" s="155">
        <v>3</v>
      </c>
      <c r="U21" s="155">
        <v>0</v>
      </c>
      <c r="V21" s="155">
        <v>0</v>
      </c>
      <c r="W21" s="155">
        <v>0</v>
      </c>
      <c r="X21" s="155">
        <v>0</v>
      </c>
      <c r="Y21" s="155">
        <v>0</v>
      </c>
      <c r="Z21" s="155">
        <v>1</v>
      </c>
      <c r="AA21" s="155">
        <v>1</v>
      </c>
      <c r="AB21" s="155">
        <v>0</v>
      </c>
      <c r="AC21" s="155">
        <v>7</v>
      </c>
      <c r="AD21" s="155">
        <v>0</v>
      </c>
      <c r="AE21" s="155">
        <v>0</v>
      </c>
      <c r="AF21" s="155">
        <v>0</v>
      </c>
      <c r="AG21" s="155">
        <v>3</v>
      </c>
      <c r="AH21" s="155">
        <v>6</v>
      </c>
      <c r="AI21" s="155">
        <v>3</v>
      </c>
      <c r="AJ21" s="155">
        <v>5</v>
      </c>
      <c r="AK21" s="155">
        <v>0</v>
      </c>
      <c r="AL21" s="155">
        <v>0</v>
      </c>
      <c r="AM21" s="155">
        <v>4</v>
      </c>
      <c r="AN21" s="155">
        <v>0</v>
      </c>
      <c r="AO21" s="155">
        <v>1</v>
      </c>
      <c r="AP21" s="155">
        <v>2</v>
      </c>
    </row>
    <row r="22" spans="1:42" customFormat="1" ht="15.6" x14ac:dyDescent="0.3">
      <c r="A22" s="178" t="s">
        <v>57</v>
      </c>
      <c r="B22" s="179">
        <v>41</v>
      </c>
      <c r="C22" s="155">
        <v>0</v>
      </c>
      <c r="D22" s="155">
        <v>0</v>
      </c>
      <c r="E22" s="155">
        <v>0</v>
      </c>
      <c r="F22" s="155">
        <v>0</v>
      </c>
      <c r="G22" s="155">
        <v>1</v>
      </c>
      <c r="H22" s="155">
        <v>2</v>
      </c>
      <c r="I22" s="155">
        <v>0</v>
      </c>
      <c r="J22" s="155">
        <v>0</v>
      </c>
      <c r="K22" s="155">
        <v>0</v>
      </c>
      <c r="L22" s="155">
        <v>0</v>
      </c>
      <c r="M22" s="155">
        <v>0</v>
      </c>
      <c r="N22" s="155">
        <v>0</v>
      </c>
      <c r="O22" s="155">
        <v>2</v>
      </c>
      <c r="P22" s="155">
        <v>1</v>
      </c>
      <c r="Q22" s="155">
        <v>2</v>
      </c>
      <c r="R22" s="155">
        <v>0</v>
      </c>
      <c r="S22" s="155">
        <v>12</v>
      </c>
      <c r="T22" s="155">
        <v>3</v>
      </c>
      <c r="U22" s="155">
        <v>0</v>
      </c>
      <c r="V22" s="155">
        <v>0</v>
      </c>
      <c r="W22" s="155">
        <v>0</v>
      </c>
      <c r="X22" s="155">
        <v>0</v>
      </c>
      <c r="Y22" s="155">
        <v>0</v>
      </c>
      <c r="Z22" s="155">
        <v>0</v>
      </c>
      <c r="AA22" s="155">
        <v>0</v>
      </c>
      <c r="AB22" s="155">
        <v>0</v>
      </c>
      <c r="AC22" s="155">
        <v>7</v>
      </c>
      <c r="AD22" s="155">
        <v>0</v>
      </c>
      <c r="AE22" s="155">
        <v>0</v>
      </c>
      <c r="AF22" s="155">
        <v>0</v>
      </c>
      <c r="AG22" s="155">
        <v>2</v>
      </c>
      <c r="AH22" s="155">
        <v>4</v>
      </c>
      <c r="AI22" s="155">
        <v>0</v>
      </c>
      <c r="AJ22" s="155">
        <v>5</v>
      </c>
      <c r="AK22" s="155">
        <v>0</v>
      </c>
      <c r="AL22" s="155">
        <v>0</v>
      </c>
      <c r="AM22" s="155">
        <v>0</v>
      </c>
      <c r="AN22" s="155">
        <v>0</v>
      </c>
      <c r="AO22" s="155">
        <v>0</v>
      </c>
      <c r="AP22" s="155">
        <v>0</v>
      </c>
    </row>
    <row r="23" spans="1:42" customFormat="1" ht="15.6" x14ac:dyDescent="0.3">
      <c r="A23" s="178" t="s">
        <v>58</v>
      </c>
      <c r="B23" s="179">
        <v>60</v>
      </c>
      <c r="C23" s="155">
        <v>0</v>
      </c>
      <c r="D23" s="155">
        <v>0</v>
      </c>
      <c r="E23" s="155">
        <v>2</v>
      </c>
      <c r="F23" s="155">
        <v>1</v>
      </c>
      <c r="G23" s="155">
        <v>2</v>
      </c>
      <c r="H23" s="155">
        <v>5</v>
      </c>
      <c r="I23" s="155">
        <v>0</v>
      </c>
      <c r="J23" s="155">
        <v>1</v>
      </c>
      <c r="K23" s="155">
        <v>0</v>
      </c>
      <c r="L23" s="155">
        <v>0</v>
      </c>
      <c r="M23" s="155">
        <v>1</v>
      </c>
      <c r="N23" s="155">
        <v>0</v>
      </c>
      <c r="O23" s="155">
        <v>0</v>
      </c>
      <c r="P23" s="155">
        <v>0</v>
      </c>
      <c r="Q23" s="155">
        <v>0</v>
      </c>
      <c r="R23" s="155">
        <v>1</v>
      </c>
      <c r="S23" s="155">
        <v>19</v>
      </c>
      <c r="T23" s="155">
        <v>1</v>
      </c>
      <c r="U23" s="155">
        <v>0</v>
      </c>
      <c r="V23" s="155">
        <v>0</v>
      </c>
      <c r="W23" s="155">
        <v>0</v>
      </c>
      <c r="X23" s="155">
        <v>0</v>
      </c>
      <c r="Y23" s="155">
        <v>0</v>
      </c>
      <c r="Z23" s="155">
        <v>0</v>
      </c>
      <c r="AA23" s="155">
        <v>0</v>
      </c>
      <c r="AB23" s="155">
        <v>0</v>
      </c>
      <c r="AC23" s="155">
        <v>8</v>
      </c>
      <c r="AD23" s="155">
        <v>0</v>
      </c>
      <c r="AE23" s="155">
        <v>3</v>
      </c>
      <c r="AF23" s="155">
        <v>0</v>
      </c>
      <c r="AG23" s="155">
        <v>1</v>
      </c>
      <c r="AH23" s="155">
        <v>3</v>
      </c>
      <c r="AI23" s="155">
        <v>0</v>
      </c>
      <c r="AJ23" s="155">
        <v>2</v>
      </c>
      <c r="AK23" s="155">
        <v>0</v>
      </c>
      <c r="AL23" s="155">
        <v>0</v>
      </c>
      <c r="AM23" s="155">
        <v>6</v>
      </c>
      <c r="AN23" s="155">
        <v>1</v>
      </c>
      <c r="AO23" s="155">
        <v>1</v>
      </c>
      <c r="AP23" s="155">
        <v>2</v>
      </c>
    </row>
    <row r="24" spans="1:42" customFormat="1" ht="15.6" x14ac:dyDescent="0.3">
      <c r="A24" s="178" t="s">
        <v>59</v>
      </c>
      <c r="B24" s="179">
        <v>15</v>
      </c>
      <c r="C24" s="155">
        <v>0</v>
      </c>
      <c r="D24" s="155">
        <v>0</v>
      </c>
      <c r="E24" s="155">
        <v>0</v>
      </c>
      <c r="F24" s="155">
        <v>0</v>
      </c>
      <c r="G24" s="155">
        <v>0</v>
      </c>
      <c r="H24" s="155">
        <v>0</v>
      </c>
      <c r="I24" s="155">
        <v>0</v>
      </c>
      <c r="J24" s="155">
        <v>0</v>
      </c>
      <c r="K24" s="155">
        <v>0</v>
      </c>
      <c r="L24" s="155">
        <v>0</v>
      </c>
      <c r="M24" s="155">
        <v>0</v>
      </c>
      <c r="N24" s="155">
        <v>0</v>
      </c>
      <c r="O24" s="155">
        <v>0</v>
      </c>
      <c r="P24" s="155">
        <v>0</v>
      </c>
      <c r="Q24" s="155">
        <v>0</v>
      </c>
      <c r="R24" s="155">
        <v>0</v>
      </c>
      <c r="S24" s="155">
        <v>7</v>
      </c>
      <c r="T24" s="155">
        <v>1</v>
      </c>
      <c r="U24" s="155">
        <v>0</v>
      </c>
      <c r="V24" s="155">
        <v>1</v>
      </c>
      <c r="W24" s="155">
        <v>0</v>
      </c>
      <c r="X24" s="155">
        <v>0</v>
      </c>
      <c r="Y24" s="155">
        <v>0</v>
      </c>
      <c r="Z24" s="155">
        <v>0</v>
      </c>
      <c r="AA24" s="155">
        <v>0</v>
      </c>
      <c r="AB24" s="155">
        <v>0</v>
      </c>
      <c r="AC24" s="155">
        <v>2</v>
      </c>
      <c r="AD24" s="155">
        <v>0</v>
      </c>
      <c r="AE24" s="155">
        <v>0</v>
      </c>
      <c r="AF24" s="155">
        <v>0</v>
      </c>
      <c r="AG24" s="155">
        <v>1</v>
      </c>
      <c r="AH24" s="155">
        <v>1</v>
      </c>
      <c r="AI24" s="155">
        <v>2</v>
      </c>
      <c r="AJ24" s="155">
        <v>0</v>
      </c>
      <c r="AK24" s="155">
        <v>0</v>
      </c>
      <c r="AL24" s="155">
        <v>0</v>
      </c>
      <c r="AM24" s="155">
        <v>0</v>
      </c>
      <c r="AN24" s="155">
        <v>0</v>
      </c>
      <c r="AO24" s="155">
        <v>0</v>
      </c>
      <c r="AP24" s="155">
        <v>0</v>
      </c>
    </row>
    <row r="25" spans="1:42" customFormat="1" ht="15.6" x14ac:dyDescent="0.3">
      <c r="A25" s="178" t="s">
        <v>60</v>
      </c>
      <c r="B25" s="179">
        <v>91</v>
      </c>
      <c r="C25" s="155">
        <v>0</v>
      </c>
      <c r="D25" s="155">
        <v>0</v>
      </c>
      <c r="E25" s="155">
        <v>2</v>
      </c>
      <c r="F25" s="155">
        <v>0</v>
      </c>
      <c r="G25" s="155">
        <v>1</v>
      </c>
      <c r="H25" s="155">
        <v>8</v>
      </c>
      <c r="I25" s="155">
        <v>0</v>
      </c>
      <c r="J25" s="155">
        <v>0</v>
      </c>
      <c r="K25" s="155">
        <v>0</v>
      </c>
      <c r="L25" s="155">
        <v>0</v>
      </c>
      <c r="M25" s="155">
        <v>0</v>
      </c>
      <c r="N25" s="155">
        <v>0</v>
      </c>
      <c r="O25" s="155">
        <v>0</v>
      </c>
      <c r="P25" s="155">
        <v>1</v>
      </c>
      <c r="Q25" s="155">
        <v>1</v>
      </c>
      <c r="R25" s="155">
        <v>1</v>
      </c>
      <c r="S25" s="155">
        <v>33</v>
      </c>
      <c r="T25" s="155">
        <v>6</v>
      </c>
      <c r="U25" s="155">
        <v>0</v>
      </c>
      <c r="V25" s="155">
        <v>0</v>
      </c>
      <c r="W25" s="155">
        <v>0</v>
      </c>
      <c r="X25" s="155">
        <v>0</v>
      </c>
      <c r="Y25" s="155">
        <v>0</v>
      </c>
      <c r="Z25" s="155">
        <v>0</v>
      </c>
      <c r="AA25" s="155">
        <v>0</v>
      </c>
      <c r="AB25" s="155">
        <v>0</v>
      </c>
      <c r="AC25" s="155">
        <v>12</v>
      </c>
      <c r="AD25" s="155">
        <v>0</v>
      </c>
      <c r="AE25" s="155">
        <v>2</v>
      </c>
      <c r="AF25" s="155">
        <v>0</v>
      </c>
      <c r="AG25" s="155">
        <v>8</v>
      </c>
      <c r="AH25" s="155">
        <v>3</v>
      </c>
      <c r="AI25" s="155">
        <v>0</v>
      </c>
      <c r="AJ25" s="155">
        <v>3</v>
      </c>
      <c r="AK25" s="155">
        <v>0</v>
      </c>
      <c r="AL25" s="155">
        <v>0</v>
      </c>
      <c r="AM25" s="155">
        <v>3</v>
      </c>
      <c r="AN25" s="155">
        <v>2</v>
      </c>
      <c r="AO25" s="155">
        <v>1</v>
      </c>
      <c r="AP25" s="155">
        <v>4</v>
      </c>
    </row>
    <row r="26" spans="1:42" customFormat="1" ht="15.6" x14ac:dyDescent="0.3">
      <c r="A26" s="178" t="s">
        <v>61</v>
      </c>
      <c r="B26" s="179">
        <v>136</v>
      </c>
      <c r="C26" s="155">
        <v>0</v>
      </c>
      <c r="D26" s="155">
        <v>0</v>
      </c>
      <c r="E26" s="155">
        <v>0</v>
      </c>
      <c r="F26" s="155">
        <v>0</v>
      </c>
      <c r="G26" s="155">
        <v>0</v>
      </c>
      <c r="H26" s="155">
        <v>3</v>
      </c>
      <c r="I26" s="155">
        <v>0</v>
      </c>
      <c r="J26" s="155">
        <v>0</v>
      </c>
      <c r="K26" s="155">
        <v>0</v>
      </c>
      <c r="L26" s="155">
        <v>0</v>
      </c>
      <c r="M26" s="155">
        <v>0</v>
      </c>
      <c r="N26" s="155">
        <v>0</v>
      </c>
      <c r="O26" s="155">
        <v>0</v>
      </c>
      <c r="P26" s="155">
        <v>0</v>
      </c>
      <c r="Q26" s="155">
        <v>3</v>
      </c>
      <c r="R26" s="155">
        <v>2</v>
      </c>
      <c r="S26" s="155">
        <v>77</v>
      </c>
      <c r="T26" s="155">
        <v>8</v>
      </c>
      <c r="U26" s="155">
        <v>0</v>
      </c>
      <c r="V26" s="155">
        <v>0</v>
      </c>
      <c r="W26" s="155">
        <v>1</v>
      </c>
      <c r="X26" s="155">
        <v>0</v>
      </c>
      <c r="Y26" s="155">
        <v>1</v>
      </c>
      <c r="Z26" s="155">
        <v>0</v>
      </c>
      <c r="AA26" s="155">
        <v>0</v>
      </c>
      <c r="AB26" s="155">
        <v>0</v>
      </c>
      <c r="AC26" s="155">
        <v>12</v>
      </c>
      <c r="AD26" s="155">
        <v>1</v>
      </c>
      <c r="AE26" s="155">
        <v>2</v>
      </c>
      <c r="AF26" s="155">
        <v>0</v>
      </c>
      <c r="AG26" s="155">
        <v>7</v>
      </c>
      <c r="AH26" s="155">
        <v>4</v>
      </c>
      <c r="AI26" s="155">
        <v>0</v>
      </c>
      <c r="AJ26" s="155">
        <v>4</v>
      </c>
      <c r="AK26" s="155">
        <v>0</v>
      </c>
      <c r="AL26" s="155">
        <v>0</v>
      </c>
      <c r="AM26" s="155">
        <v>1</v>
      </c>
      <c r="AN26" s="155">
        <v>1</v>
      </c>
      <c r="AO26" s="155">
        <v>0</v>
      </c>
      <c r="AP26" s="155">
        <v>9</v>
      </c>
    </row>
    <row r="27" spans="1:42" customFormat="1" ht="15.6" x14ac:dyDescent="0.3">
      <c r="A27" s="178" t="s">
        <v>62</v>
      </c>
      <c r="B27" s="179">
        <v>174</v>
      </c>
      <c r="C27" s="155">
        <v>0</v>
      </c>
      <c r="D27" s="155">
        <v>0</v>
      </c>
      <c r="E27" s="155">
        <v>5</v>
      </c>
      <c r="F27" s="155">
        <v>1</v>
      </c>
      <c r="G27" s="155">
        <v>3</v>
      </c>
      <c r="H27" s="155">
        <v>9</v>
      </c>
      <c r="I27" s="155">
        <v>0</v>
      </c>
      <c r="J27" s="155">
        <v>0</v>
      </c>
      <c r="K27" s="155">
        <v>0</v>
      </c>
      <c r="L27" s="155">
        <v>0</v>
      </c>
      <c r="M27" s="155">
        <v>4</v>
      </c>
      <c r="N27" s="155">
        <v>0</v>
      </c>
      <c r="O27" s="155">
        <v>2</v>
      </c>
      <c r="P27" s="155">
        <v>0</v>
      </c>
      <c r="Q27" s="155">
        <v>1</v>
      </c>
      <c r="R27" s="155">
        <v>0</v>
      </c>
      <c r="S27" s="155">
        <v>65</v>
      </c>
      <c r="T27" s="155">
        <v>5</v>
      </c>
      <c r="U27" s="155">
        <v>0</v>
      </c>
      <c r="V27" s="155">
        <v>0</v>
      </c>
      <c r="W27" s="155">
        <v>2</v>
      </c>
      <c r="X27" s="155">
        <v>0</v>
      </c>
      <c r="Y27" s="155">
        <v>0</v>
      </c>
      <c r="Z27" s="155">
        <v>1</v>
      </c>
      <c r="AA27" s="155">
        <v>0</v>
      </c>
      <c r="AB27" s="155">
        <v>0</v>
      </c>
      <c r="AC27" s="155">
        <v>13</v>
      </c>
      <c r="AD27" s="155">
        <v>0</v>
      </c>
      <c r="AE27" s="155">
        <v>3</v>
      </c>
      <c r="AF27" s="155">
        <v>0</v>
      </c>
      <c r="AG27" s="155">
        <v>18</v>
      </c>
      <c r="AH27" s="155">
        <v>11</v>
      </c>
      <c r="AI27" s="155">
        <v>1</v>
      </c>
      <c r="AJ27" s="155">
        <v>12</v>
      </c>
      <c r="AK27" s="155">
        <v>0</v>
      </c>
      <c r="AL27" s="155">
        <v>2</v>
      </c>
      <c r="AM27" s="155">
        <v>10</v>
      </c>
      <c r="AN27" s="155">
        <v>0</v>
      </c>
      <c r="AO27" s="155">
        <v>2</v>
      </c>
      <c r="AP27" s="155">
        <v>4</v>
      </c>
    </row>
    <row r="28" spans="1:42" customFormat="1" ht="15.6" x14ac:dyDescent="0.3">
      <c r="A28" s="178" t="s">
        <v>63</v>
      </c>
      <c r="B28" s="179">
        <v>127</v>
      </c>
      <c r="C28" s="155">
        <v>0</v>
      </c>
      <c r="D28" s="155">
        <v>0</v>
      </c>
      <c r="E28" s="155">
        <v>3</v>
      </c>
      <c r="F28" s="155">
        <v>0</v>
      </c>
      <c r="G28" s="155">
        <v>1</v>
      </c>
      <c r="H28" s="155">
        <v>11</v>
      </c>
      <c r="I28" s="155">
        <v>0</v>
      </c>
      <c r="J28" s="155">
        <v>1</v>
      </c>
      <c r="K28" s="155">
        <v>0</v>
      </c>
      <c r="L28" s="155">
        <v>0</v>
      </c>
      <c r="M28" s="155">
        <v>0</v>
      </c>
      <c r="N28" s="155">
        <v>0</v>
      </c>
      <c r="O28" s="155">
        <v>1</v>
      </c>
      <c r="P28" s="155">
        <v>0</v>
      </c>
      <c r="Q28" s="155">
        <v>4</v>
      </c>
      <c r="R28" s="155">
        <v>0</v>
      </c>
      <c r="S28" s="155">
        <v>45</v>
      </c>
      <c r="T28" s="155">
        <v>3</v>
      </c>
      <c r="U28" s="155">
        <v>1</v>
      </c>
      <c r="V28" s="155">
        <v>1</v>
      </c>
      <c r="W28" s="155">
        <v>0</v>
      </c>
      <c r="X28" s="155">
        <v>0</v>
      </c>
      <c r="Y28" s="155">
        <v>1</v>
      </c>
      <c r="Z28" s="155">
        <v>0</v>
      </c>
      <c r="AA28" s="155">
        <v>0</v>
      </c>
      <c r="AB28" s="155">
        <v>0</v>
      </c>
      <c r="AC28" s="155">
        <v>22</v>
      </c>
      <c r="AD28" s="155">
        <v>1</v>
      </c>
      <c r="AE28" s="155">
        <v>0</v>
      </c>
      <c r="AF28" s="155">
        <v>0</v>
      </c>
      <c r="AG28" s="155">
        <v>13</v>
      </c>
      <c r="AH28" s="155">
        <v>6</v>
      </c>
      <c r="AI28" s="155">
        <v>0</v>
      </c>
      <c r="AJ28" s="155">
        <v>5</v>
      </c>
      <c r="AK28" s="155">
        <v>0</v>
      </c>
      <c r="AL28" s="155">
        <v>1</v>
      </c>
      <c r="AM28" s="155">
        <v>4</v>
      </c>
      <c r="AN28" s="155">
        <v>0</v>
      </c>
      <c r="AO28" s="155">
        <v>0</v>
      </c>
      <c r="AP28" s="155">
        <v>3</v>
      </c>
    </row>
    <row r="29" spans="1:42" customFormat="1" ht="15.6" x14ac:dyDescent="0.3">
      <c r="A29" s="178" t="s">
        <v>64</v>
      </c>
      <c r="B29" s="179">
        <v>28</v>
      </c>
      <c r="C29" s="155">
        <v>0</v>
      </c>
      <c r="D29" s="155">
        <v>0</v>
      </c>
      <c r="E29" s="155">
        <v>0</v>
      </c>
      <c r="F29" s="155">
        <v>0</v>
      </c>
      <c r="G29" s="155">
        <v>0</v>
      </c>
      <c r="H29" s="155">
        <v>2</v>
      </c>
      <c r="I29" s="155">
        <v>0</v>
      </c>
      <c r="J29" s="155">
        <v>1</v>
      </c>
      <c r="K29" s="155">
        <v>0</v>
      </c>
      <c r="L29" s="155">
        <v>0</v>
      </c>
      <c r="M29" s="155">
        <v>0</v>
      </c>
      <c r="N29" s="155">
        <v>0</v>
      </c>
      <c r="O29" s="155">
        <v>0</v>
      </c>
      <c r="P29" s="155">
        <v>0</v>
      </c>
      <c r="Q29" s="155">
        <v>1</v>
      </c>
      <c r="R29" s="155">
        <v>0</v>
      </c>
      <c r="S29" s="155">
        <v>8</v>
      </c>
      <c r="T29" s="155">
        <v>1</v>
      </c>
      <c r="U29" s="155">
        <v>0</v>
      </c>
      <c r="V29" s="155">
        <v>0</v>
      </c>
      <c r="W29" s="155">
        <v>1</v>
      </c>
      <c r="X29" s="155">
        <v>1</v>
      </c>
      <c r="Y29" s="155">
        <v>0</v>
      </c>
      <c r="Z29" s="155">
        <v>1</v>
      </c>
      <c r="AA29" s="155">
        <v>0</v>
      </c>
      <c r="AB29" s="155">
        <v>0</v>
      </c>
      <c r="AC29" s="155">
        <v>3</v>
      </c>
      <c r="AD29" s="155">
        <v>0</v>
      </c>
      <c r="AE29" s="155">
        <v>2</v>
      </c>
      <c r="AF29" s="155">
        <v>0</v>
      </c>
      <c r="AG29" s="155">
        <v>2</v>
      </c>
      <c r="AH29" s="155">
        <v>2</v>
      </c>
      <c r="AI29" s="155">
        <v>0</v>
      </c>
      <c r="AJ29" s="155">
        <v>1</v>
      </c>
      <c r="AK29" s="155">
        <v>0</v>
      </c>
      <c r="AL29" s="155">
        <v>1</v>
      </c>
      <c r="AM29" s="155">
        <v>0</v>
      </c>
      <c r="AN29" s="155">
        <v>0</v>
      </c>
      <c r="AO29" s="155">
        <v>0</v>
      </c>
      <c r="AP29" s="155">
        <v>1</v>
      </c>
    </row>
    <row r="30" spans="1:42" customFormat="1" ht="15.6" x14ac:dyDescent="0.3">
      <c r="A30" s="178" t="s">
        <v>65</v>
      </c>
      <c r="B30" s="179">
        <v>112</v>
      </c>
      <c r="C30" s="155">
        <v>0</v>
      </c>
      <c r="D30" s="155">
        <v>1</v>
      </c>
      <c r="E30" s="155">
        <v>0</v>
      </c>
      <c r="F30" s="155">
        <v>1</v>
      </c>
      <c r="G30" s="155">
        <v>1</v>
      </c>
      <c r="H30" s="155">
        <v>4</v>
      </c>
      <c r="I30" s="155">
        <v>0</v>
      </c>
      <c r="J30" s="155">
        <v>0</v>
      </c>
      <c r="K30" s="155">
        <v>0</v>
      </c>
      <c r="L30" s="155">
        <v>0</v>
      </c>
      <c r="M30" s="155">
        <v>0</v>
      </c>
      <c r="N30" s="155">
        <v>0</v>
      </c>
      <c r="O30" s="155">
        <v>0</v>
      </c>
      <c r="P30" s="155">
        <v>0</v>
      </c>
      <c r="Q30" s="155">
        <v>2</v>
      </c>
      <c r="R30" s="155">
        <v>0</v>
      </c>
      <c r="S30" s="155">
        <v>49</v>
      </c>
      <c r="T30" s="155">
        <v>3</v>
      </c>
      <c r="U30" s="155">
        <v>0</v>
      </c>
      <c r="V30" s="155">
        <v>0</v>
      </c>
      <c r="W30" s="155">
        <v>2</v>
      </c>
      <c r="X30" s="155">
        <v>0</v>
      </c>
      <c r="Y30" s="155">
        <v>1</v>
      </c>
      <c r="Z30" s="155">
        <v>0</v>
      </c>
      <c r="AA30" s="155">
        <v>2</v>
      </c>
      <c r="AB30" s="155">
        <v>0</v>
      </c>
      <c r="AC30" s="155">
        <v>18</v>
      </c>
      <c r="AD30" s="155">
        <v>0</v>
      </c>
      <c r="AE30" s="155">
        <v>1</v>
      </c>
      <c r="AF30" s="155">
        <v>0</v>
      </c>
      <c r="AG30" s="155">
        <v>7</v>
      </c>
      <c r="AH30" s="155">
        <v>4</v>
      </c>
      <c r="AI30" s="155">
        <v>0</v>
      </c>
      <c r="AJ30" s="155">
        <v>6</v>
      </c>
      <c r="AK30" s="155">
        <v>0</v>
      </c>
      <c r="AL30" s="155">
        <v>0</v>
      </c>
      <c r="AM30" s="155">
        <v>7</v>
      </c>
      <c r="AN30" s="155">
        <v>0</v>
      </c>
      <c r="AO30" s="155">
        <v>0</v>
      </c>
      <c r="AP30" s="155">
        <v>3</v>
      </c>
    </row>
    <row r="31" spans="1:42" customFormat="1" ht="15.6" x14ac:dyDescent="0.3">
      <c r="A31" s="178" t="s">
        <v>66</v>
      </c>
      <c r="B31" s="179">
        <v>168</v>
      </c>
      <c r="C31" s="155">
        <v>0</v>
      </c>
      <c r="D31" s="155">
        <v>0</v>
      </c>
      <c r="E31" s="155">
        <v>3</v>
      </c>
      <c r="F31" s="155">
        <v>4</v>
      </c>
      <c r="G31" s="155">
        <v>1</v>
      </c>
      <c r="H31" s="155">
        <v>6</v>
      </c>
      <c r="I31" s="155">
        <v>0</v>
      </c>
      <c r="J31" s="155">
        <v>0</v>
      </c>
      <c r="K31" s="155">
        <v>0</v>
      </c>
      <c r="L31" s="155">
        <v>1</v>
      </c>
      <c r="M31" s="155">
        <v>0</v>
      </c>
      <c r="N31" s="155">
        <v>0</v>
      </c>
      <c r="O31" s="155">
        <v>3</v>
      </c>
      <c r="P31" s="155">
        <v>1</v>
      </c>
      <c r="Q31" s="155">
        <v>2</v>
      </c>
      <c r="R31" s="155">
        <v>2</v>
      </c>
      <c r="S31" s="155">
        <v>33</v>
      </c>
      <c r="T31" s="155">
        <v>9</v>
      </c>
      <c r="U31" s="155">
        <v>0</v>
      </c>
      <c r="V31" s="155">
        <v>1</v>
      </c>
      <c r="W31" s="155">
        <v>2</v>
      </c>
      <c r="X31" s="155">
        <v>1</v>
      </c>
      <c r="Y31" s="155">
        <v>3</v>
      </c>
      <c r="Z31" s="155">
        <v>2</v>
      </c>
      <c r="AA31" s="155">
        <v>1</v>
      </c>
      <c r="AB31" s="155">
        <v>1</v>
      </c>
      <c r="AC31" s="155">
        <v>7</v>
      </c>
      <c r="AD31" s="155">
        <v>1</v>
      </c>
      <c r="AE31" s="155">
        <v>6</v>
      </c>
      <c r="AF31" s="155">
        <v>1</v>
      </c>
      <c r="AG31" s="155">
        <v>5</v>
      </c>
      <c r="AH31" s="155">
        <v>42</v>
      </c>
      <c r="AI31" s="155">
        <v>5</v>
      </c>
      <c r="AJ31" s="155">
        <v>7</v>
      </c>
      <c r="AK31" s="155">
        <v>0</v>
      </c>
      <c r="AL31" s="155">
        <v>1</v>
      </c>
      <c r="AM31" s="155">
        <v>8</v>
      </c>
      <c r="AN31" s="155">
        <v>2</v>
      </c>
      <c r="AO31" s="155">
        <v>4</v>
      </c>
      <c r="AP31" s="155">
        <v>3</v>
      </c>
    </row>
    <row r="32" spans="1:42" customFormat="1" ht="15.6" x14ac:dyDescent="0.3">
      <c r="A32" s="178" t="s">
        <v>67</v>
      </c>
      <c r="B32" s="179">
        <v>48</v>
      </c>
      <c r="C32" s="155">
        <v>0</v>
      </c>
      <c r="D32" s="155">
        <v>0</v>
      </c>
      <c r="E32" s="155">
        <v>2</v>
      </c>
      <c r="F32" s="155">
        <v>0</v>
      </c>
      <c r="G32" s="155">
        <v>0</v>
      </c>
      <c r="H32" s="155">
        <v>4</v>
      </c>
      <c r="I32" s="155">
        <v>0</v>
      </c>
      <c r="J32" s="155">
        <v>0</v>
      </c>
      <c r="K32" s="155">
        <v>0</v>
      </c>
      <c r="L32" s="155">
        <v>0</v>
      </c>
      <c r="M32" s="155">
        <v>0</v>
      </c>
      <c r="N32" s="155">
        <v>0</v>
      </c>
      <c r="O32" s="155">
        <v>0</v>
      </c>
      <c r="P32" s="155">
        <v>0</v>
      </c>
      <c r="Q32" s="155">
        <v>1</v>
      </c>
      <c r="R32" s="155">
        <v>0</v>
      </c>
      <c r="S32" s="155">
        <v>16</v>
      </c>
      <c r="T32" s="155">
        <v>1</v>
      </c>
      <c r="U32" s="155">
        <v>0</v>
      </c>
      <c r="V32" s="155">
        <v>0</v>
      </c>
      <c r="W32" s="155">
        <v>3</v>
      </c>
      <c r="X32" s="155">
        <v>0</v>
      </c>
      <c r="Y32" s="155">
        <v>0</v>
      </c>
      <c r="Z32" s="155">
        <v>0</v>
      </c>
      <c r="AA32" s="155">
        <v>0</v>
      </c>
      <c r="AB32" s="155">
        <v>0</v>
      </c>
      <c r="AC32" s="155">
        <v>6</v>
      </c>
      <c r="AD32" s="155">
        <v>0</v>
      </c>
      <c r="AE32" s="155">
        <v>0</v>
      </c>
      <c r="AF32" s="155">
        <v>0</v>
      </c>
      <c r="AG32" s="155">
        <v>3</v>
      </c>
      <c r="AH32" s="155">
        <v>6</v>
      </c>
      <c r="AI32" s="155">
        <v>0</v>
      </c>
      <c r="AJ32" s="155">
        <v>0</v>
      </c>
      <c r="AK32" s="155">
        <v>0</v>
      </c>
      <c r="AL32" s="155">
        <v>0</v>
      </c>
      <c r="AM32" s="155">
        <v>3</v>
      </c>
      <c r="AN32" s="155">
        <v>1</v>
      </c>
      <c r="AO32" s="155">
        <v>0</v>
      </c>
      <c r="AP32" s="155">
        <v>2</v>
      </c>
    </row>
    <row r="33" spans="1:42" customFormat="1" ht="15.6" x14ac:dyDescent="0.3">
      <c r="A33" s="178" t="s">
        <v>68</v>
      </c>
      <c r="B33" s="179">
        <v>254</v>
      </c>
      <c r="C33" s="155">
        <v>0</v>
      </c>
      <c r="D33" s="155">
        <v>1</v>
      </c>
      <c r="E33" s="155">
        <v>8</v>
      </c>
      <c r="F33" s="155">
        <v>2</v>
      </c>
      <c r="G33" s="155">
        <v>1</v>
      </c>
      <c r="H33" s="155">
        <v>28</v>
      </c>
      <c r="I33" s="155">
        <v>0</v>
      </c>
      <c r="J33" s="155">
        <v>2</v>
      </c>
      <c r="K33" s="155">
        <v>0</v>
      </c>
      <c r="L33" s="155">
        <v>1</v>
      </c>
      <c r="M33" s="155">
        <v>1</v>
      </c>
      <c r="N33" s="155">
        <v>0</v>
      </c>
      <c r="O33" s="155">
        <v>3</v>
      </c>
      <c r="P33" s="155">
        <v>3</v>
      </c>
      <c r="Q33" s="155">
        <v>3</v>
      </c>
      <c r="R33" s="155">
        <v>0</v>
      </c>
      <c r="S33" s="155">
        <v>61</v>
      </c>
      <c r="T33" s="155">
        <v>5</v>
      </c>
      <c r="U33" s="155">
        <v>3</v>
      </c>
      <c r="V33" s="155">
        <v>2</v>
      </c>
      <c r="W33" s="155">
        <v>9</v>
      </c>
      <c r="X33" s="155">
        <v>0</v>
      </c>
      <c r="Y33" s="155">
        <v>2</v>
      </c>
      <c r="Z33" s="155">
        <v>2</v>
      </c>
      <c r="AA33" s="155">
        <v>1</v>
      </c>
      <c r="AB33" s="155">
        <v>0</v>
      </c>
      <c r="AC33" s="155">
        <v>30</v>
      </c>
      <c r="AD33" s="155">
        <v>0</v>
      </c>
      <c r="AE33" s="155">
        <v>1</v>
      </c>
      <c r="AF33" s="155">
        <v>1</v>
      </c>
      <c r="AG33" s="155">
        <v>26</v>
      </c>
      <c r="AH33" s="155">
        <v>23</v>
      </c>
      <c r="AI33" s="155">
        <v>2</v>
      </c>
      <c r="AJ33" s="155">
        <v>15</v>
      </c>
      <c r="AK33" s="155">
        <v>0</v>
      </c>
      <c r="AL33" s="155">
        <v>1</v>
      </c>
      <c r="AM33" s="155">
        <v>6</v>
      </c>
      <c r="AN33" s="155">
        <v>2</v>
      </c>
      <c r="AO33" s="155">
        <v>4</v>
      </c>
      <c r="AP33" s="155">
        <v>5</v>
      </c>
    </row>
    <row r="34" spans="1:42" customFormat="1" ht="15.6" x14ac:dyDescent="0.3">
      <c r="A34" s="178" t="s">
        <v>69</v>
      </c>
      <c r="B34" s="179">
        <v>20</v>
      </c>
      <c r="C34" s="155">
        <v>0</v>
      </c>
      <c r="D34" s="155">
        <v>0</v>
      </c>
      <c r="E34" s="155">
        <v>0</v>
      </c>
      <c r="F34" s="155">
        <v>0</v>
      </c>
      <c r="G34" s="155">
        <v>0</v>
      </c>
      <c r="H34" s="155">
        <v>2</v>
      </c>
      <c r="I34" s="155">
        <v>0</v>
      </c>
      <c r="J34" s="155">
        <v>0</v>
      </c>
      <c r="K34" s="155">
        <v>0</v>
      </c>
      <c r="L34" s="155">
        <v>0</v>
      </c>
      <c r="M34" s="155">
        <v>0</v>
      </c>
      <c r="N34" s="155">
        <v>0</v>
      </c>
      <c r="O34" s="155">
        <v>0</v>
      </c>
      <c r="P34" s="155">
        <v>0</v>
      </c>
      <c r="Q34" s="155">
        <v>2</v>
      </c>
      <c r="R34" s="155">
        <v>0</v>
      </c>
      <c r="S34" s="155">
        <v>11</v>
      </c>
      <c r="T34" s="155">
        <v>0</v>
      </c>
      <c r="U34" s="155">
        <v>0</v>
      </c>
      <c r="V34" s="155">
        <v>0</v>
      </c>
      <c r="W34" s="155">
        <v>0</v>
      </c>
      <c r="X34" s="155">
        <v>0</v>
      </c>
      <c r="Y34" s="155">
        <v>0</v>
      </c>
      <c r="Z34" s="155">
        <v>0</v>
      </c>
      <c r="AA34" s="155">
        <v>0</v>
      </c>
      <c r="AB34" s="155">
        <v>0</v>
      </c>
      <c r="AC34" s="155">
        <v>2</v>
      </c>
      <c r="AD34" s="155">
        <v>0</v>
      </c>
      <c r="AE34" s="155">
        <v>0</v>
      </c>
      <c r="AF34" s="155">
        <v>0</v>
      </c>
      <c r="AG34" s="155">
        <v>0</v>
      </c>
      <c r="AH34" s="155">
        <v>1</v>
      </c>
      <c r="AI34" s="155">
        <v>0</v>
      </c>
      <c r="AJ34" s="155">
        <v>0</v>
      </c>
      <c r="AK34" s="155">
        <v>0</v>
      </c>
      <c r="AL34" s="155">
        <v>0</v>
      </c>
      <c r="AM34" s="155">
        <v>0</v>
      </c>
      <c r="AN34" s="155">
        <v>0</v>
      </c>
      <c r="AO34" s="155">
        <v>1</v>
      </c>
      <c r="AP34" s="155">
        <v>1</v>
      </c>
    </row>
    <row r="35" spans="1:42" customFormat="1" ht="15.6" x14ac:dyDescent="0.3">
      <c r="A35" s="178" t="s">
        <v>70</v>
      </c>
      <c r="B35" s="179">
        <v>114</v>
      </c>
      <c r="C35" s="155">
        <v>0</v>
      </c>
      <c r="D35" s="155">
        <v>0</v>
      </c>
      <c r="E35" s="155">
        <v>3</v>
      </c>
      <c r="F35" s="155">
        <v>1</v>
      </c>
      <c r="G35" s="155">
        <v>0</v>
      </c>
      <c r="H35" s="155">
        <v>2</v>
      </c>
      <c r="I35" s="155">
        <v>0</v>
      </c>
      <c r="J35" s="155">
        <v>1</v>
      </c>
      <c r="K35" s="155">
        <v>0</v>
      </c>
      <c r="L35" s="155">
        <v>0</v>
      </c>
      <c r="M35" s="155">
        <v>0</v>
      </c>
      <c r="N35" s="155">
        <v>0</v>
      </c>
      <c r="O35" s="155">
        <v>0</v>
      </c>
      <c r="P35" s="155">
        <v>0</v>
      </c>
      <c r="Q35" s="155">
        <v>1</v>
      </c>
      <c r="R35" s="155">
        <v>0</v>
      </c>
      <c r="S35" s="155">
        <v>69</v>
      </c>
      <c r="T35" s="155">
        <v>2</v>
      </c>
      <c r="U35" s="155">
        <v>0</v>
      </c>
      <c r="V35" s="155">
        <v>0</v>
      </c>
      <c r="W35" s="155">
        <v>0</v>
      </c>
      <c r="X35" s="155">
        <v>0</v>
      </c>
      <c r="Y35" s="155">
        <v>0</v>
      </c>
      <c r="Z35" s="155">
        <v>0</v>
      </c>
      <c r="AA35" s="155">
        <v>1</v>
      </c>
      <c r="AB35" s="155">
        <v>0</v>
      </c>
      <c r="AC35" s="155">
        <v>5</v>
      </c>
      <c r="AD35" s="155">
        <v>0</v>
      </c>
      <c r="AE35" s="155">
        <v>0</v>
      </c>
      <c r="AF35" s="155">
        <v>0</v>
      </c>
      <c r="AG35" s="155">
        <v>15</v>
      </c>
      <c r="AH35" s="155">
        <v>1</v>
      </c>
      <c r="AI35" s="155">
        <v>0</v>
      </c>
      <c r="AJ35" s="155">
        <v>7</v>
      </c>
      <c r="AK35" s="155">
        <v>0</v>
      </c>
      <c r="AL35" s="155">
        <v>0</v>
      </c>
      <c r="AM35" s="155">
        <v>1</v>
      </c>
      <c r="AN35" s="155">
        <v>0</v>
      </c>
      <c r="AO35" s="155">
        <v>2</v>
      </c>
      <c r="AP35" s="155">
        <v>3</v>
      </c>
    </row>
    <row r="36" spans="1:42" customFormat="1" ht="15.6" x14ac:dyDescent="0.3">
      <c r="A36" s="178" t="s">
        <v>71</v>
      </c>
      <c r="B36" s="179">
        <v>64</v>
      </c>
      <c r="C36" s="155">
        <v>1</v>
      </c>
      <c r="D36" s="155">
        <v>0</v>
      </c>
      <c r="E36" s="155">
        <v>3</v>
      </c>
      <c r="F36" s="155">
        <v>0</v>
      </c>
      <c r="G36" s="155">
        <v>2</v>
      </c>
      <c r="H36" s="155">
        <v>7</v>
      </c>
      <c r="I36" s="155">
        <v>0</v>
      </c>
      <c r="J36" s="155">
        <v>0</v>
      </c>
      <c r="K36" s="155">
        <v>0</v>
      </c>
      <c r="L36" s="155">
        <v>0</v>
      </c>
      <c r="M36" s="155">
        <v>0</v>
      </c>
      <c r="N36" s="155">
        <v>0</v>
      </c>
      <c r="O36" s="155">
        <v>0</v>
      </c>
      <c r="P36" s="155">
        <v>0</v>
      </c>
      <c r="Q36" s="155">
        <v>1</v>
      </c>
      <c r="R36" s="155">
        <v>0</v>
      </c>
      <c r="S36" s="155">
        <v>10</v>
      </c>
      <c r="T36" s="155">
        <v>2</v>
      </c>
      <c r="U36" s="155">
        <v>1</v>
      </c>
      <c r="V36" s="155">
        <v>0</v>
      </c>
      <c r="W36" s="155">
        <v>0</v>
      </c>
      <c r="X36" s="155">
        <v>0</v>
      </c>
      <c r="Y36" s="155">
        <v>0</v>
      </c>
      <c r="Z36" s="155">
        <v>1</v>
      </c>
      <c r="AA36" s="155">
        <v>2</v>
      </c>
      <c r="AB36" s="155">
        <v>0</v>
      </c>
      <c r="AC36" s="155">
        <v>4</v>
      </c>
      <c r="AD36" s="155">
        <v>2</v>
      </c>
      <c r="AE36" s="155">
        <v>1</v>
      </c>
      <c r="AF36" s="155">
        <v>1</v>
      </c>
      <c r="AG36" s="155">
        <v>8</v>
      </c>
      <c r="AH36" s="155">
        <v>3</v>
      </c>
      <c r="AI36" s="155">
        <v>0</v>
      </c>
      <c r="AJ36" s="155">
        <v>2</v>
      </c>
      <c r="AK36" s="155">
        <v>0</v>
      </c>
      <c r="AL36" s="155">
        <v>2</v>
      </c>
      <c r="AM36" s="155">
        <v>3</v>
      </c>
      <c r="AN36" s="155">
        <v>0</v>
      </c>
      <c r="AO36" s="155">
        <v>5</v>
      </c>
      <c r="AP36" s="155">
        <v>3</v>
      </c>
    </row>
    <row r="37" spans="1:42" customFormat="1" ht="15.6" x14ac:dyDescent="0.3">
      <c r="A37" s="178" t="s">
        <v>72</v>
      </c>
      <c r="B37" s="179">
        <v>292</v>
      </c>
      <c r="C37" s="155">
        <v>0</v>
      </c>
      <c r="D37" s="155">
        <v>0</v>
      </c>
      <c r="E37" s="155">
        <v>4</v>
      </c>
      <c r="F37" s="155">
        <v>1</v>
      </c>
      <c r="G37" s="155">
        <v>1</v>
      </c>
      <c r="H37" s="155">
        <v>12</v>
      </c>
      <c r="I37" s="155">
        <v>0</v>
      </c>
      <c r="J37" s="155">
        <v>1</v>
      </c>
      <c r="K37" s="155">
        <v>0</v>
      </c>
      <c r="L37" s="155">
        <v>0</v>
      </c>
      <c r="M37" s="155">
        <v>0</v>
      </c>
      <c r="N37" s="155">
        <v>0</v>
      </c>
      <c r="O37" s="155">
        <v>1</v>
      </c>
      <c r="P37" s="155">
        <v>1</v>
      </c>
      <c r="Q37" s="155">
        <v>4</v>
      </c>
      <c r="R37" s="155">
        <v>0</v>
      </c>
      <c r="S37" s="155">
        <v>164</v>
      </c>
      <c r="T37" s="155">
        <v>6</v>
      </c>
      <c r="U37" s="155">
        <v>1</v>
      </c>
      <c r="V37" s="155">
        <v>1</v>
      </c>
      <c r="W37" s="155">
        <v>1</v>
      </c>
      <c r="X37" s="155">
        <v>0</v>
      </c>
      <c r="Y37" s="155">
        <v>1</v>
      </c>
      <c r="Z37" s="155">
        <v>0</v>
      </c>
      <c r="AA37" s="155">
        <v>0</v>
      </c>
      <c r="AB37" s="155">
        <v>0</v>
      </c>
      <c r="AC37" s="155">
        <v>31</v>
      </c>
      <c r="AD37" s="155">
        <v>0</v>
      </c>
      <c r="AE37" s="155">
        <v>0</v>
      </c>
      <c r="AF37" s="155">
        <v>0</v>
      </c>
      <c r="AG37" s="155">
        <v>23</v>
      </c>
      <c r="AH37" s="155">
        <v>10</v>
      </c>
      <c r="AI37" s="155">
        <v>0</v>
      </c>
      <c r="AJ37" s="155">
        <v>11</v>
      </c>
      <c r="AK37" s="155">
        <v>0</v>
      </c>
      <c r="AL37" s="155">
        <v>0</v>
      </c>
      <c r="AM37" s="155">
        <v>4</v>
      </c>
      <c r="AN37" s="155">
        <v>3</v>
      </c>
      <c r="AO37" s="155">
        <v>4</v>
      </c>
      <c r="AP37" s="155">
        <v>7</v>
      </c>
    </row>
    <row r="38" spans="1:42" customFormat="1" ht="15.6" x14ac:dyDescent="0.3">
      <c r="A38" s="178" t="s">
        <v>73</v>
      </c>
      <c r="B38" s="179">
        <v>232</v>
      </c>
      <c r="C38" s="155">
        <v>0</v>
      </c>
      <c r="D38" s="155">
        <v>1</v>
      </c>
      <c r="E38" s="155">
        <v>2</v>
      </c>
      <c r="F38" s="155">
        <v>1</v>
      </c>
      <c r="G38" s="155">
        <v>3</v>
      </c>
      <c r="H38" s="155">
        <v>17</v>
      </c>
      <c r="I38" s="155">
        <v>0</v>
      </c>
      <c r="J38" s="155">
        <v>1</v>
      </c>
      <c r="K38" s="155">
        <v>1</v>
      </c>
      <c r="L38" s="155">
        <v>0</v>
      </c>
      <c r="M38" s="155">
        <v>1</v>
      </c>
      <c r="N38" s="155">
        <v>0</v>
      </c>
      <c r="O38" s="155">
        <v>3</v>
      </c>
      <c r="P38" s="155">
        <v>1</v>
      </c>
      <c r="Q38" s="155">
        <v>1</v>
      </c>
      <c r="R38" s="155">
        <v>0</v>
      </c>
      <c r="S38" s="155">
        <v>86</v>
      </c>
      <c r="T38" s="155">
        <v>11</v>
      </c>
      <c r="U38" s="155">
        <v>1</v>
      </c>
      <c r="V38" s="155">
        <v>0</v>
      </c>
      <c r="W38" s="155">
        <v>2</v>
      </c>
      <c r="X38" s="155">
        <v>1</v>
      </c>
      <c r="Y38" s="155">
        <v>0</v>
      </c>
      <c r="Z38" s="155">
        <v>0</v>
      </c>
      <c r="AA38" s="155">
        <v>1</v>
      </c>
      <c r="AB38" s="155">
        <v>0</v>
      </c>
      <c r="AC38" s="155">
        <v>26</v>
      </c>
      <c r="AD38" s="155">
        <v>0</v>
      </c>
      <c r="AE38" s="155">
        <v>2</v>
      </c>
      <c r="AF38" s="155">
        <v>0</v>
      </c>
      <c r="AG38" s="155">
        <v>20</v>
      </c>
      <c r="AH38" s="155">
        <v>9</v>
      </c>
      <c r="AI38" s="155">
        <v>0</v>
      </c>
      <c r="AJ38" s="155">
        <v>22</v>
      </c>
      <c r="AK38" s="155">
        <v>0</v>
      </c>
      <c r="AL38" s="155">
        <v>1</v>
      </c>
      <c r="AM38" s="155">
        <v>5</v>
      </c>
      <c r="AN38" s="155">
        <v>0</v>
      </c>
      <c r="AO38" s="155">
        <v>6</v>
      </c>
      <c r="AP38" s="155">
        <v>7</v>
      </c>
    </row>
    <row r="39" spans="1:42" customFormat="1" ht="15.6" x14ac:dyDescent="0.3">
      <c r="A39" s="178" t="s">
        <v>74</v>
      </c>
      <c r="B39" s="179">
        <v>35</v>
      </c>
      <c r="C39" s="155">
        <v>0</v>
      </c>
      <c r="D39" s="155">
        <v>0</v>
      </c>
      <c r="E39" s="155">
        <v>0</v>
      </c>
      <c r="F39" s="155">
        <v>0</v>
      </c>
      <c r="G39" s="155">
        <v>2</v>
      </c>
      <c r="H39" s="155">
        <v>3</v>
      </c>
      <c r="I39" s="155">
        <v>0</v>
      </c>
      <c r="J39" s="155">
        <v>1</v>
      </c>
      <c r="K39" s="155">
        <v>0</v>
      </c>
      <c r="L39" s="155">
        <v>0</v>
      </c>
      <c r="M39" s="155">
        <v>1</v>
      </c>
      <c r="N39" s="155">
        <v>0</v>
      </c>
      <c r="O39" s="155">
        <v>2</v>
      </c>
      <c r="P39" s="155">
        <v>0</v>
      </c>
      <c r="Q39" s="155">
        <v>0</v>
      </c>
      <c r="R39" s="155">
        <v>0</v>
      </c>
      <c r="S39" s="155">
        <v>2</v>
      </c>
      <c r="T39" s="155">
        <v>1</v>
      </c>
      <c r="U39" s="155">
        <v>1</v>
      </c>
      <c r="V39" s="155">
        <v>0</v>
      </c>
      <c r="W39" s="155">
        <v>1</v>
      </c>
      <c r="X39" s="155">
        <v>0</v>
      </c>
      <c r="Y39" s="155">
        <v>1</v>
      </c>
      <c r="Z39" s="155">
        <v>0</v>
      </c>
      <c r="AA39" s="155">
        <v>0</v>
      </c>
      <c r="AB39" s="155">
        <v>0</v>
      </c>
      <c r="AC39" s="155">
        <v>3</v>
      </c>
      <c r="AD39" s="155">
        <v>0</v>
      </c>
      <c r="AE39" s="155">
        <v>0</v>
      </c>
      <c r="AF39" s="155">
        <v>0</v>
      </c>
      <c r="AG39" s="155">
        <v>3</v>
      </c>
      <c r="AH39" s="155">
        <v>7</v>
      </c>
      <c r="AI39" s="155">
        <v>1</v>
      </c>
      <c r="AJ39" s="155">
        <v>2</v>
      </c>
      <c r="AK39" s="155">
        <v>0</v>
      </c>
      <c r="AL39" s="155">
        <v>0</v>
      </c>
      <c r="AM39" s="155">
        <v>0</v>
      </c>
      <c r="AN39" s="155">
        <v>1</v>
      </c>
      <c r="AO39" s="155">
        <v>2</v>
      </c>
      <c r="AP39" s="155">
        <v>1</v>
      </c>
    </row>
    <row r="40" spans="1:42" customFormat="1" ht="15.6" x14ac:dyDescent="0.3">
      <c r="A40" s="178" t="s">
        <v>75</v>
      </c>
      <c r="B40" s="179">
        <v>119</v>
      </c>
      <c r="C40" s="155">
        <v>0</v>
      </c>
      <c r="D40" s="155">
        <v>0</v>
      </c>
      <c r="E40" s="155">
        <v>4</v>
      </c>
      <c r="F40" s="155">
        <v>1</v>
      </c>
      <c r="G40" s="155">
        <v>1</v>
      </c>
      <c r="H40" s="155">
        <v>3</v>
      </c>
      <c r="I40" s="155">
        <v>0</v>
      </c>
      <c r="J40" s="155">
        <v>1</v>
      </c>
      <c r="K40" s="155">
        <v>0</v>
      </c>
      <c r="L40" s="155">
        <v>0</v>
      </c>
      <c r="M40" s="155">
        <v>0</v>
      </c>
      <c r="N40" s="155">
        <v>0</v>
      </c>
      <c r="O40" s="155">
        <v>0</v>
      </c>
      <c r="P40" s="155">
        <v>1</v>
      </c>
      <c r="Q40" s="155">
        <v>3</v>
      </c>
      <c r="R40" s="155">
        <v>0</v>
      </c>
      <c r="S40" s="155">
        <v>49</v>
      </c>
      <c r="T40" s="155">
        <v>4</v>
      </c>
      <c r="U40" s="155">
        <v>0</v>
      </c>
      <c r="V40" s="155">
        <v>0</v>
      </c>
      <c r="W40" s="155">
        <v>0</v>
      </c>
      <c r="X40" s="155">
        <v>0</v>
      </c>
      <c r="Y40" s="155">
        <v>1</v>
      </c>
      <c r="Z40" s="155">
        <v>0</v>
      </c>
      <c r="AA40" s="155">
        <v>0</v>
      </c>
      <c r="AB40" s="155">
        <v>0</v>
      </c>
      <c r="AC40" s="155">
        <v>10</v>
      </c>
      <c r="AD40" s="155">
        <v>0</v>
      </c>
      <c r="AE40" s="155">
        <v>1</v>
      </c>
      <c r="AF40" s="155">
        <v>0</v>
      </c>
      <c r="AG40" s="155">
        <v>11</v>
      </c>
      <c r="AH40" s="155">
        <v>10</v>
      </c>
      <c r="AI40" s="155">
        <v>0</v>
      </c>
      <c r="AJ40" s="155">
        <v>8</v>
      </c>
      <c r="AK40" s="155">
        <v>1</v>
      </c>
      <c r="AL40" s="155">
        <v>0</v>
      </c>
      <c r="AM40" s="155">
        <v>3</v>
      </c>
      <c r="AN40" s="155">
        <v>2</v>
      </c>
      <c r="AO40" s="155">
        <v>3</v>
      </c>
      <c r="AP40" s="155">
        <v>2</v>
      </c>
    </row>
    <row r="41" spans="1:42" customFormat="1" ht="15.6" x14ac:dyDescent="0.3">
      <c r="A41" s="178" t="s">
        <v>76</v>
      </c>
      <c r="B41" s="179">
        <v>73</v>
      </c>
      <c r="C41" s="155">
        <v>0</v>
      </c>
      <c r="D41" s="155">
        <v>0</v>
      </c>
      <c r="E41" s="155">
        <v>3</v>
      </c>
      <c r="F41" s="155">
        <v>2</v>
      </c>
      <c r="G41" s="155">
        <v>0</v>
      </c>
      <c r="H41" s="155">
        <v>7</v>
      </c>
      <c r="I41" s="155">
        <v>0</v>
      </c>
      <c r="J41" s="155">
        <v>1</v>
      </c>
      <c r="K41" s="155">
        <v>0</v>
      </c>
      <c r="L41" s="155">
        <v>0</v>
      </c>
      <c r="M41" s="155">
        <v>0</v>
      </c>
      <c r="N41" s="155">
        <v>0</v>
      </c>
      <c r="O41" s="155">
        <v>0</v>
      </c>
      <c r="P41" s="155">
        <v>0</v>
      </c>
      <c r="Q41" s="155">
        <v>3</v>
      </c>
      <c r="R41" s="155">
        <v>0</v>
      </c>
      <c r="S41" s="155">
        <v>5</v>
      </c>
      <c r="T41" s="155">
        <v>4</v>
      </c>
      <c r="U41" s="155">
        <v>0</v>
      </c>
      <c r="V41" s="155">
        <v>1</v>
      </c>
      <c r="W41" s="155">
        <v>2</v>
      </c>
      <c r="X41" s="155">
        <v>0</v>
      </c>
      <c r="Y41" s="155">
        <v>0</v>
      </c>
      <c r="Z41" s="155">
        <v>0</v>
      </c>
      <c r="AA41" s="155">
        <v>0</v>
      </c>
      <c r="AB41" s="155">
        <v>0</v>
      </c>
      <c r="AC41" s="155">
        <v>20</v>
      </c>
      <c r="AD41" s="155">
        <v>0</v>
      </c>
      <c r="AE41" s="155">
        <v>0</v>
      </c>
      <c r="AF41" s="155">
        <v>0</v>
      </c>
      <c r="AG41" s="155">
        <v>5</v>
      </c>
      <c r="AH41" s="155">
        <v>10</v>
      </c>
      <c r="AI41" s="155">
        <v>0</v>
      </c>
      <c r="AJ41" s="155">
        <v>4</v>
      </c>
      <c r="AK41" s="155">
        <v>0</v>
      </c>
      <c r="AL41" s="155">
        <v>0</v>
      </c>
      <c r="AM41" s="155">
        <v>0</v>
      </c>
      <c r="AN41" s="155">
        <v>0</v>
      </c>
      <c r="AO41" s="155">
        <v>2</v>
      </c>
      <c r="AP41" s="155">
        <v>4</v>
      </c>
    </row>
    <row r="42" spans="1:42" customFormat="1" ht="15.6" x14ac:dyDescent="0.3">
      <c r="A42" s="178" t="s">
        <v>77</v>
      </c>
      <c r="B42" s="179">
        <v>1473</v>
      </c>
      <c r="C42" s="155">
        <v>1</v>
      </c>
      <c r="D42" s="155">
        <v>9</v>
      </c>
      <c r="E42" s="155">
        <v>44</v>
      </c>
      <c r="F42" s="155">
        <v>10</v>
      </c>
      <c r="G42" s="155">
        <v>10</v>
      </c>
      <c r="H42" s="155">
        <v>608</v>
      </c>
      <c r="I42" s="155">
        <v>0</v>
      </c>
      <c r="J42" s="155">
        <v>74</v>
      </c>
      <c r="K42" s="155">
        <v>2</v>
      </c>
      <c r="L42" s="155">
        <v>0</v>
      </c>
      <c r="M42" s="155">
        <v>11</v>
      </c>
      <c r="N42" s="155">
        <v>1</v>
      </c>
      <c r="O42" s="155">
        <v>11</v>
      </c>
      <c r="P42" s="155">
        <v>13</v>
      </c>
      <c r="Q42" s="155">
        <v>8</v>
      </c>
      <c r="R42" s="155">
        <v>12</v>
      </c>
      <c r="S42" s="155">
        <v>142</v>
      </c>
      <c r="T42" s="155">
        <v>23</v>
      </c>
      <c r="U42" s="155">
        <v>5</v>
      </c>
      <c r="V42" s="155">
        <v>29</v>
      </c>
      <c r="W42" s="155">
        <v>13</v>
      </c>
      <c r="X42" s="155">
        <v>0</v>
      </c>
      <c r="Y42" s="155">
        <v>14</v>
      </c>
      <c r="Z42" s="155">
        <v>9</v>
      </c>
      <c r="AA42" s="155">
        <v>17</v>
      </c>
      <c r="AB42" s="155">
        <v>0</v>
      </c>
      <c r="AC42" s="155">
        <v>61</v>
      </c>
      <c r="AD42" s="155">
        <v>1</v>
      </c>
      <c r="AE42" s="155">
        <v>12</v>
      </c>
      <c r="AF42" s="155">
        <v>21</v>
      </c>
      <c r="AG42" s="155">
        <v>37</v>
      </c>
      <c r="AH42" s="155">
        <v>94</v>
      </c>
      <c r="AI42" s="155">
        <v>3</v>
      </c>
      <c r="AJ42" s="155">
        <v>44</v>
      </c>
      <c r="AK42" s="155">
        <v>5</v>
      </c>
      <c r="AL42" s="155">
        <v>25</v>
      </c>
      <c r="AM42" s="155">
        <v>39</v>
      </c>
      <c r="AN42" s="155">
        <v>6</v>
      </c>
      <c r="AO42" s="155">
        <v>17</v>
      </c>
      <c r="AP42" s="155">
        <v>42</v>
      </c>
    </row>
    <row r="43" spans="1:42" customFormat="1" ht="15.6" x14ac:dyDescent="0.3">
      <c r="A43" s="178" t="s">
        <v>78</v>
      </c>
      <c r="B43" s="179">
        <v>185</v>
      </c>
      <c r="C43" s="155">
        <v>0</v>
      </c>
      <c r="D43" s="155">
        <v>0</v>
      </c>
      <c r="E43" s="155">
        <v>4</v>
      </c>
      <c r="F43" s="155">
        <v>2</v>
      </c>
      <c r="G43" s="155">
        <v>0</v>
      </c>
      <c r="H43" s="155">
        <v>6</v>
      </c>
      <c r="I43" s="155">
        <v>0</v>
      </c>
      <c r="J43" s="155">
        <v>0</v>
      </c>
      <c r="K43" s="155">
        <v>0</v>
      </c>
      <c r="L43" s="155">
        <v>0</v>
      </c>
      <c r="M43" s="155">
        <v>0</v>
      </c>
      <c r="N43" s="155">
        <v>0</v>
      </c>
      <c r="O43" s="155">
        <v>1</v>
      </c>
      <c r="P43" s="155">
        <v>0</v>
      </c>
      <c r="Q43" s="155">
        <v>3</v>
      </c>
      <c r="R43" s="155">
        <v>1</v>
      </c>
      <c r="S43" s="155">
        <v>84</v>
      </c>
      <c r="T43" s="155">
        <v>8</v>
      </c>
      <c r="U43" s="155">
        <v>2</v>
      </c>
      <c r="V43" s="155">
        <v>0</v>
      </c>
      <c r="W43" s="155">
        <v>2</v>
      </c>
      <c r="X43" s="155">
        <v>1</v>
      </c>
      <c r="Y43" s="155">
        <v>0</v>
      </c>
      <c r="Z43" s="155">
        <v>1</v>
      </c>
      <c r="AA43" s="155">
        <v>0</v>
      </c>
      <c r="AB43" s="155">
        <v>0</v>
      </c>
      <c r="AC43" s="155">
        <v>16</v>
      </c>
      <c r="AD43" s="155">
        <v>1</v>
      </c>
      <c r="AE43" s="155">
        <v>0</v>
      </c>
      <c r="AF43" s="155">
        <v>0</v>
      </c>
      <c r="AG43" s="155">
        <v>19</v>
      </c>
      <c r="AH43" s="155">
        <v>7</v>
      </c>
      <c r="AI43" s="155">
        <v>2</v>
      </c>
      <c r="AJ43" s="155">
        <v>8</v>
      </c>
      <c r="AK43" s="155">
        <v>0</v>
      </c>
      <c r="AL43" s="155">
        <v>0</v>
      </c>
      <c r="AM43" s="155">
        <v>0</v>
      </c>
      <c r="AN43" s="155">
        <v>4</v>
      </c>
      <c r="AO43" s="155">
        <v>2</v>
      </c>
      <c r="AP43" s="155">
        <v>11</v>
      </c>
    </row>
    <row r="44" spans="1:42" customFormat="1" ht="15.6" x14ac:dyDescent="0.3">
      <c r="A44" s="178" t="s">
        <v>79</v>
      </c>
      <c r="B44" s="179">
        <v>11</v>
      </c>
      <c r="C44" s="155">
        <v>0</v>
      </c>
      <c r="D44" s="155">
        <v>0</v>
      </c>
      <c r="E44" s="155">
        <v>0</v>
      </c>
      <c r="F44" s="155">
        <v>0</v>
      </c>
      <c r="G44" s="155">
        <v>0</v>
      </c>
      <c r="H44" s="155">
        <v>0</v>
      </c>
      <c r="I44" s="155">
        <v>0</v>
      </c>
      <c r="J44" s="155">
        <v>0</v>
      </c>
      <c r="K44" s="155">
        <v>0</v>
      </c>
      <c r="L44" s="155">
        <v>0</v>
      </c>
      <c r="M44" s="155">
        <v>0</v>
      </c>
      <c r="N44" s="155">
        <v>0</v>
      </c>
      <c r="O44" s="155">
        <v>0</v>
      </c>
      <c r="P44" s="155">
        <v>0</v>
      </c>
      <c r="Q44" s="155">
        <v>0</v>
      </c>
      <c r="R44" s="155">
        <v>0</v>
      </c>
      <c r="S44" s="155">
        <v>5</v>
      </c>
      <c r="T44" s="155">
        <v>1</v>
      </c>
      <c r="U44" s="155">
        <v>0</v>
      </c>
      <c r="V44" s="155">
        <v>0</v>
      </c>
      <c r="W44" s="155">
        <v>0</v>
      </c>
      <c r="X44" s="155">
        <v>0</v>
      </c>
      <c r="Y44" s="155">
        <v>0</v>
      </c>
      <c r="Z44" s="155">
        <v>0</v>
      </c>
      <c r="AA44" s="155">
        <v>0</v>
      </c>
      <c r="AB44" s="155">
        <v>0</v>
      </c>
      <c r="AC44" s="155">
        <v>1</v>
      </c>
      <c r="AD44" s="155">
        <v>0</v>
      </c>
      <c r="AE44" s="155">
        <v>0</v>
      </c>
      <c r="AF44" s="155">
        <v>0</v>
      </c>
      <c r="AG44" s="155">
        <v>2</v>
      </c>
      <c r="AH44" s="155">
        <v>0</v>
      </c>
      <c r="AI44" s="155">
        <v>0</v>
      </c>
      <c r="AJ44" s="155">
        <v>1</v>
      </c>
      <c r="AK44" s="155">
        <v>0</v>
      </c>
      <c r="AL44" s="155">
        <v>0</v>
      </c>
      <c r="AM44" s="155">
        <v>1</v>
      </c>
      <c r="AN44" s="155">
        <v>0</v>
      </c>
      <c r="AO44" s="155">
        <v>0</v>
      </c>
      <c r="AP44" s="155">
        <v>0</v>
      </c>
    </row>
    <row r="45" spans="1:42" customFormat="1" ht="15.6" x14ac:dyDescent="0.3">
      <c r="A45" s="178" t="s">
        <v>80</v>
      </c>
      <c r="B45" s="179">
        <v>73</v>
      </c>
      <c r="C45" s="155">
        <v>0</v>
      </c>
      <c r="D45" s="155">
        <v>0</v>
      </c>
      <c r="E45" s="155">
        <v>4</v>
      </c>
      <c r="F45" s="155">
        <v>1</v>
      </c>
      <c r="G45" s="155">
        <v>0</v>
      </c>
      <c r="H45" s="155">
        <v>5</v>
      </c>
      <c r="I45" s="155">
        <v>0</v>
      </c>
      <c r="J45" s="155">
        <v>0</v>
      </c>
      <c r="K45" s="155">
        <v>0</v>
      </c>
      <c r="L45" s="155">
        <v>0</v>
      </c>
      <c r="M45" s="155">
        <v>0</v>
      </c>
      <c r="N45" s="155">
        <v>0</v>
      </c>
      <c r="O45" s="155">
        <v>1</v>
      </c>
      <c r="P45" s="155">
        <v>0</v>
      </c>
      <c r="Q45" s="155">
        <v>0</v>
      </c>
      <c r="R45" s="155">
        <v>0</v>
      </c>
      <c r="S45" s="155">
        <v>17</v>
      </c>
      <c r="T45" s="155">
        <v>4</v>
      </c>
      <c r="U45" s="155">
        <v>0</v>
      </c>
      <c r="V45" s="155">
        <v>2</v>
      </c>
      <c r="W45" s="155">
        <v>0</v>
      </c>
      <c r="X45" s="155">
        <v>0</v>
      </c>
      <c r="Y45" s="155">
        <v>3</v>
      </c>
      <c r="Z45" s="155">
        <v>0</v>
      </c>
      <c r="AA45" s="155">
        <v>0</v>
      </c>
      <c r="AB45" s="155">
        <v>0</v>
      </c>
      <c r="AC45" s="155">
        <v>12</v>
      </c>
      <c r="AD45" s="155">
        <v>0</v>
      </c>
      <c r="AE45" s="155">
        <v>0</v>
      </c>
      <c r="AF45" s="155">
        <v>1</v>
      </c>
      <c r="AG45" s="155">
        <v>10</v>
      </c>
      <c r="AH45" s="155">
        <v>3</v>
      </c>
      <c r="AI45" s="155">
        <v>0</v>
      </c>
      <c r="AJ45" s="155">
        <v>3</v>
      </c>
      <c r="AK45" s="155">
        <v>0</v>
      </c>
      <c r="AL45" s="155">
        <v>0</v>
      </c>
      <c r="AM45" s="155">
        <v>1</v>
      </c>
      <c r="AN45" s="155">
        <v>0</v>
      </c>
      <c r="AO45" s="155">
        <v>2</v>
      </c>
      <c r="AP45" s="155">
        <v>4</v>
      </c>
    </row>
    <row r="46" spans="1:42" customFormat="1" ht="15.6" x14ac:dyDescent="0.3">
      <c r="A46" s="178" t="s">
        <v>81</v>
      </c>
      <c r="B46" s="179">
        <v>22</v>
      </c>
      <c r="C46" s="155">
        <v>0</v>
      </c>
      <c r="D46" s="155">
        <v>0</v>
      </c>
      <c r="E46" s="155">
        <v>1</v>
      </c>
      <c r="F46" s="155">
        <v>0</v>
      </c>
      <c r="G46" s="155">
        <v>0</v>
      </c>
      <c r="H46" s="155">
        <v>5</v>
      </c>
      <c r="I46" s="155">
        <v>0</v>
      </c>
      <c r="J46" s="155">
        <v>0</v>
      </c>
      <c r="K46" s="155">
        <v>0</v>
      </c>
      <c r="L46" s="155">
        <v>0</v>
      </c>
      <c r="M46" s="155">
        <v>0</v>
      </c>
      <c r="N46" s="155">
        <v>0</v>
      </c>
      <c r="O46" s="155">
        <v>0</v>
      </c>
      <c r="P46" s="155">
        <v>0</v>
      </c>
      <c r="Q46" s="155">
        <v>1</v>
      </c>
      <c r="R46" s="155">
        <v>0</v>
      </c>
      <c r="S46" s="155">
        <v>4</v>
      </c>
      <c r="T46" s="155">
        <v>1</v>
      </c>
      <c r="U46" s="155">
        <v>0</v>
      </c>
      <c r="V46" s="155">
        <v>0</v>
      </c>
      <c r="W46" s="155">
        <v>0</v>
      </c>
      <c r="X46" s="155">
        <v>0</v>
      </c>
      <c r="Y46" s="155">
        <v>0</v>
      </c>
      <c r="Z46" s="155">
        <v>0</v>
      </c>
      <c r="AA46" s="155">
        <v>0</v>
      </c>
      <c r="AB46" s="155">
        <v>0</v>
      </c>
      <c r="AC46" s="155">
        <v>2</v>
      </c>
      <c r="AD46" s="155">
        <v>0</v>
      </c>
      <c r="AE46" s="155">
        <v>0</v>
      </c>
      <c r="AF46" s="155">
        <v>0</v>
      </c>
      <c r="AG46" s="155">
        <v>0</v>
      </c>
      <c r="AH46" s="155">
        <v>2</v>
      </c>
      <c r="AI46" s="155">
        <v>0</v>
      </c>
      <c r="AJ46" s="155">
        <v>2</v>
      </c>
      <c r="AK46" s="155">
        <v>0</v>
      </c>
      <c r="AL46" s="155">
        <v>0</v>
      </c>
      <c r="AM46" s="155">
        <v>1</v>
      </c>
      <c r="AN46" s="155">
        <v>2</v>
      </c>
      <c r="AO46" s="155">
        <v>0</v>
      </c>
      <c r="AP46" s="155">
        <v>1</v>
      </c>
    </row>
    <row r="47" spans="1:42" customFormat="1" ht="15.6" x14ac:dyDescent="0.3">
      <c r="A47" s="178" t="s">
        <v>82</v>
      </c>
      <c r="B47" s="179">
        <v>95</v>
      </c>
      <c r="C47" s="155">
        <v>0</v>
      </c>
      <c r="D47" s="155">
        <v>0</v>
      </c>
      <c r="E47" s="155">
        <v>0</v>
      </c>
      <c r="F47" s="155">
        <v>1</v>
      </c>
      <c r="G47" s="155">
        <v>2</v>
      </c>
      <c r="H47" s="155">
        <v>5</v>
      </c>
      <c r="I47" s="155">
        <v>0</v>
      </c>
      <c r="J47" s="155">
        <v>0</v>
      </c>
      <c r="K47" s="155">
        <v>0</v>
      </c>
      <c r="L47" s="155">
        <v>0</v>
      </c>
      <c r="M47" s="155">
        <v>1</v>
      </c>
      <c r="N47" s="155">
        <v>0</v>
      </c>
      <c r="O47" s="155">
        <v>2</v>
      </c>
      <c r="P47" s="155">
        <v>2</v>
      </c>
      <c r="Q47" s="155">
        <v>1</v>
      </c>
      <c r="R47" s="155">
        <v>1</v>
      </c>
      <c r="S47" s="155">
        <v>20</v>
      </c>
      <c r="T47" s="155">
        <v>3</v>
      </c>
      <c r="U47" s="155">
        <v>0</v>
      </c>
      <c r="V47" s="155">
        <v>1</v>
      </c>
      <c r="W47" s="155">
        <v>0</v>
      </c>
      <c r="X47" s="155">
        <v>0</v>
      </c>
      <c r="Y47" s="155">
        <v>1</v>
      </c>
      <c r="Z47" s="155">
        <v>0</v>
      </c>
      <c r="AA47" s="155">
        <v>0</v>
      </c>
      <c r="AB47" s="155">
        <v>0</v>
      </c>
      <c r="AC47" s="155">
        <v>18</v>
      </c>
      <c r="AD47" s="155">
        <v>0</v>
      </c>
      <c r="AE47" s="155">
        <v>2</v>
      </c>
      <c r="AF47" s="155">
        <v>0</v>
      </c>
      <c r="AG47" s="155">
        <v>10</v>
      </c>
      <c r="AH47" s="155">
        <v>6</v>
      </c>
      <c r="AI47" s="155">
        <v>2</v>
      </c>
      <c r="AJ47" s="155">
        <v>7</v>
      </c>
      <c r="AK47" s="155">
        <v>0</v>
      </c>
      <c r="AL47" s="155">
        <v>0</v>
      </c>
      <c r="AM47" s="155">
        <v>4</v>
      </c>
      <c r="AN47" s="155">
        <v>0</v>
      </c>
      <c r="AO47" s="155">
        <v>2</v>
      </c>
      <c r="AP47" s="155">
        <v>4</v>
      </c>
    </row>
    <row r="48" spans="1:42" customFormat="1" ht="15.6" x14ac:dyDescent="0.3">
      <c r="A48" s="178" t="s">
        <v>83</v>
      </c>
      <c r="B48" s="179">
        <v>587</v>
      </c>
      <c r="C48" s="155">
        <v>1</v>
      </c>
      <c r="D48" s="155">
        <v>0</v>
      </c>
      <c r="E48" s="155">
        <v>15</v>
      </c>
      <c r="F48" s="155">
        <v>6</v>
      </c>
      <c r="G48" s="155">
        <v>9</v>
      </c>
      <c r="H48" s="155">
        <v>27</v>
      </c>
      <c r="I48" s="155">
        <v>0</v>
      </c>
      <c r="J48" s="155">
        <v>4</v>
      </c>
      <c r="K48" s="155">
        <v>0</v>
      </c>
      <c r="L48" s="155">
        <v>1</v>
      </c>
      <c r="M48" s="155">
        <v>5</v>
      </c>
      <c r="N48" s="155">
        <v>0</v>
      </c>
      <c r="O48" s="155">
        <v>5</v>
      </c>
      <c r="P48" s="155">
        <v>1</v>
      </c>
      <c r="Q48" s="155">
        <v>12</v>
      </c>
      <c r="R48" s="155">
        <v>5</v>
      </c>
      <c r="S48" s="155">
        <v>235</v>
      </c>
      <c r="T48" s="155">
        <v>23</v>
      </c>
      <c r="U48" s="155">
        <v>0</v>
      </c>
      <c r="V48" s="155">
        <v>9</v>
      </c>
      <c r="W48" s="155">
        <v>1</v>
      </c>
      <c r="X48" s="155">
        <v>0</v>
      </c>
      <c r="Y48" s="155">
        <v>6</v>
      </c>
      <c r="Z48" s="155">
        <v>5</v>
      </c>
      <c r="AA48" s="155">
        <v>1</v>
      </c>
      <c r="AB48" s="155">
        <v>0</v>
      </c>
      <c r="AC48" s="155">
        <v>67</v>
      </c>
      <c r="AD48" s="155">
        <v>1</v>
      </c>
      <c r="AE48" s="155">
        <v>8</v>
      </c>
      <c r="AF48" s="155">
        <v>0</v>
      </c>
      <c r="AG48" s="155">
        <v>44</v>
      </c>
      <c r="AH48" s="155">
        <v>23</v>
      </c>
      <c r="AI48" s="155">
        <v>2</v>
      </c>
      <c r="AJ48" s="155">
        <v>28</v>
      </c>
      <c r="AK48" s="155">
        <v>0</v>
      </c>
      <c r="AL48" s="155">
        <v>1</v>
      </c>
      <c r="AM48" s="155">
        <v>19</v>
      </c>
      <c r="AN48" s="155">
        <v>5</v>
      </c>
      <c r="AO48" s="155">
        <v>6</v>
      </c>
      <c r="AP48" s="155">
        <v>12</v>
      </c>
    </row>
    <row r="49" spans="1:42" customFormat="1" ht="15.6" x14ac:dyDescent="0.3">
      <c r="A49" s="178" t="s">
        <v>84</v>
      </c>
      <c r="B49" s="179">
        <v>199</v>
      </c>
      <c r="C49" s="155">
        <v>0</v>
      </c>
      <c r="D49" s="155">
        <v>0</v>
      </c>
      <c r="E49" s="155">
        <v>5</v>
      </c>
      <c r="F49" s="155">
        <v>3</v>
      </c>
      <c r="G49" s="155">
        <v>1</v>
      </c>
      <c r="H49" s="155">
        <v>19</v>
      </c>
      <c r="I49" s="155">
        <v>0</v>
      </c>
      <c r="J49" s="155">
        <v>3</v>
      </c>
      <c r="K49" s="155">
        <v>2</v>
      </c>
      <c r="L49" s="155">
        <v>0</v>
      </c>
      <c r="M49" s="155">
        <v>1</v>
      </c>
      <c r="N49" s="155">
        <v>0</v>
      </c>
      <c r="O49" s="155">
        <v>2</v>
      </c>
      <c r="P49" s="155">
        <v>3</v>
      </c>
      <c r="Q49" s="155">
        <v>0</v>
      </c>
      <c r="R49" s="155">
        <v>3</v>
      </c>
      <c r="S49" s="155">
        <v>46</v>
      </c>
      <c r="T49" s="155">
        <v>12</v>
      </c>
      <c r="U49" s="155">
        <v>3</v>
      </c>
      <c r="V49" s="155">
        <v>0</v>
      </c>
      <c r="W49" s="155">
        <v>5</v>
      </c>
      <c r="X49" s="155">
        <v>0</v>
      </c>
      <c r="Y49" s="155">
        <v>2</v>
      </c>
      <c r="Z49" s="155">
        <v>1</v>
      </c>
      <c r="AA49" s="155">
        <v>1</v>
      </c>
      <c r="AB49" s="155">
        <v>2</v>
      </c>
      <c r="AC49" s="155">
        <v>22</v>
      </c>
      <c r="AD49" s="155">
        <v>2</v>
      </c>
      <c r="AE49" s="155">
        <v>3</v>
      </c>
      <c r="AF49" s="155">
        <v>0</v>
      </c>
      <c r="AG49" s="155">
        <v>12</v>
      </c>
      <c r="AH49" s="155">
        <v>19</v>
      </c>
      <c r="AI49" s="155">
        <v>2</v>
      </c>
      <c r="AJ49" s="155">
        <v>5</v>
      </c>
      <c r="AK49" s="155">
        <v>0</v>
      </c>
      <c r="AL49" s="155">
        <v>2</v>
      </c>
      <c r="AM49" s="155">
        <v>5</v>
      </c>
      <c r="AN49" s="155">
        <v>0</v>
      </c>
      <c r="AO49" s="155">
        <v>6</v>
      </c>
      <c r="AP49" s="155">
        <v>7</v>
      </c>
    </row>
    <row r="50" spans="1:42" customFormat="1" ht="15.6" x14ac:dyDescent="0.3">
      <c r="A50" s="178" t="s">
        <v>85</v>
      </c>
      <c r="B50" s="179">
        <v>14</v>
      </c>
      <c r="C50" s="155">
        <v>0</v>
      </c>
      <c r="D50" s="155">
        <v>0</v>
      </c>
      <c r="E50" s="155">
        <v>0</v>
      </c>
      <c r="F50" s="155">
        <v>1</v>
      </c>
      <c r="G50" s="155">
        <v>0</v>
      </c>
      <c r="H50" s="155">
        <v>0</v>
      </c>
      <c r="I50" s="155">
        <v>0</v>
      </c>
      <c r="J50" s="155">
        <v>1</v>
      </c>
      <c r="K50" s="155">
        <v>0</v>
      </c>
      <c r="L50" s="155">
        <v>0</v>
      </c>
      <c r="M50" s="155">
        <v>0</v>
      </c>
      <c r="N50" s="155">
        <v>0</v>
      </c>
      <c r="O50" s="155">
        <v>0</v>
      </c>
      <c r="P50" s="155">
        <v>0</v>
      </c>
      <c r="Q50" s="155">
        <v>0</v>
      </c>
      <c r="R50" s="155">
        <v>1</v>
      </c>
      <c r="S50" s="155">
        <v>6</v>
      </c>
      <c r="T50" s="155">
        <v>0</v>
      </c>
      <c r="U50" s="155">
        <v>0</v>
      </c>
      <c r="V50" s="155">
        <v>0</v>
      </c>
      <c r="W50" s="155">
        <v>0</v>
      </c>
      <c r="X50" s="155">
        <v>0</v>
      </c>
      <c r="Y50" s="155">
        <v>0</v>
      </c>
      <c r="Z50" s="155">
        <v>0</v>
      </c>
      <c r="AA50" s="155">
        <v>0</v>
      </c>
      <c r="AB50" s="155">
        <v>0</v>
      </c>
      <c r="AC50" s="155">
        <v>2</v>
      </c>
      <c r="AD50" s="155">
        <v>0</v>
      </c>
      <c r="AE50" s="155">
        <v>0</v>
      </c>
      <c r="AF50" s="155">
        <v>0</v>
      </c>
      <c r="AG50" s="155">
        <v>1</v>
      </c>
      <c r="AH50" s="155">
        <v>2</v>
      </c>
      <c r="AI50" s="155">
        <v>0</v>
      </c>
      <c r="AJ50" s="155">
        <v>0</v>
      </c>
      <c r="AK50" s="155">
        <v>0</v>
      </c>
      <c r="AL50" s="155">
        <v>0</v>
      </c>
      <c r="AM50" s="155">
        <v>0</v>
      </c>
      <c r="AN50" s="155">
        <v>0</v>
      </c>
      <c r="AO50" s="155">
        <v>0</v>
      </c>
      <c r="AP50" s="155">
        <v>0</v>
      </c>
    </row>
    <row r="51" spans="1:42" customFormat="1" ht="15.6" x14ac:dyDescent="0.3">
      <c r="A51" s="178" t="s">
        <v>86</v>
      </c>
      <c r="B51" s="179">
        <v>196</v>
      </c>
      <c r="C51" s="155">
        <v>0</v>
      </c>
      <c r="D51" s="155">
        <v>0</v>
      </c>
      <c r="E51" s="155">
        <v>3</v>
      </c>
      <c r="F51" s="155">
        <v>1</v>
      </c>
      <c r="G51" s="155">
        <v>2</v>
      </c>
      <c r="H51" s="155">
        <v>16</v>
      </c>
      <c r="I51" s="155">
        <v>0</v>
      </c>
      <c r="J51" s="155">
        <v>4</v>
      </c>
      <c r="K51" s="155">
        <v>0</v>
      </c>
      <c r="L51" s="155">
        <v>0</v>
      </c>
      <c r="M51" s="155">
        <v>0</v>
      </c>
      <c r="N51" s="155">
        <v>0</v>
      </c>
      <c r="O51" s="155">
        <v>1</v>
      </c>
      <c r="P51" s="155">
        <v>1</v>
      </c>
      <c r="Q51" s="155">
        <v>10</v>
      </c>
      <c r="R51" s="155">
        <v>0</v>
      </c>
      <c r="S51" s="155">
        <v>72</v>
      </c>
      <c r="T51" s="155">
        <v>15</v>
      </c>
      <c r="U51" s="155">
        <v>1</v>
      </c>
      <c r="V51" s="155">
        <v>1</v>
      </c>
      <c r="W51" s="155">
        <v>3</v>
      </c>
      <c r="X51" s="155">
        <v>0</v>
      </c>
      <c r="Y51" s="155">
        <v>1</v>
      </c>
      <c r="Z51" s="155">
        <v>0</v>
      </c>
      <c r="AA51" s="155">
        <v>0</v>
      </c>
      <c r="AB51" s="155">
        <v>0</v>
      </c>
      <c r="AC51" s="155">
        <v>17</v>
      </c>
      <c r="AD51" s="155">
        <v>0</v>
      </c>
      <c r="AE51" s="155">
        <v>3</v>
      </c>
      <c r="AF51" s="155">
        <v>0</v>
      </c>
      <c r="AG51" s="155">
        <v>14</v>
      </c>
      <c r="AH51" s="155">
        <v>9</v>
      </c>
      <c r="AI51" s="155">
        <v>0</v>
      </c>
      <c r="AJ51" s="155">
        <v>10</v>
      </c>
      <c r="AK51" s="155">
        <v>0</v>
      </c>
      <c r="AL51" s="155">
        <v>0</v>
      </c>
      <c r="AM51" s="155">
        <v>8</v>
      </c>
      <c r="AN51" s="155">
        <v>0</v>
      </c>
      <c r="AO51" s="155">
        <v>1</v>
      </c>
      <c r="AP51" s="155">
        <v>3</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14</v>
      </c>
      <c r="C53" s="155">
        <v>0</v>
      </c>
      <c r="D53" s="155">
        <v>0</v>
      </c>
      <c r="E53" s="155">
        <v>1</v>
      </c>
      <c r="F53" s="155">
        <v>0</v>
      </c>
      <c r="G53" s="155">
        <v>0</v>
      </c>
      <c r="H53" s="155">
        <v>2</v>
      </c>
      <c r="I53" s="155">
        <v>0</v>
      </c>
      <c r="J53" s="155">
        <v>0</v>
      </c>
      <c r="K53" s="155">
        <v>0</v>
      </c>
      <c r="L53" s="155">
        <v>0</v>
      </c>
      <c r="M53" s="155">
        <v>0</v>
      </c>
      <c r="N53" s="155">
        <v>0</v>
      </c>
      <c r="O53" s="155">
        <v>0</v>
      </c>
      <c r="P53" s="155">
        <v>0</v>
      </c>
      <c r="Q53" s="155">
        <v>0</v>
      </c>
      <c r="R53" s="155">
        <v>0</v>
      </c>
      <c r="S53" s="155">
        <v>4</v>
      </c>
      <c r="T53" s="155">
        <v>0</v>
      </c>
      <c r="U53" s="155">
        <v>0</v>
      </c>
      <c r="V53" s="155">
        <v>0</v>
      </c>
      <c r="W53" s="155">
        <v>0</v>
      </c>
      <c r="X53" s="155">
        <v>0</v>
      </c>
      <c r="Y53" s="155">
        <v>0</v>
      </c>
      <c r="Z53" s="155">
        <v>0</v>
      </c>
      <c r="AA53" s="155">
        <v>0</v>
      </c>
      <c r="AB53" s="155">
        <v>0</v>
      </c>
      <c r="AC53" s="155">
        <v>0</v>
      </c>
      <c r="AD53" s="155">
        <v>0</v>
      </c>
      <c r="AE53" s="155">
        <v>2</v>
      </c>
      <c r="AF53" s="155">
        <v>0</v>
      </c>
      <c r="AG53" s="155">
        <v>1</v>
      </c>
      <c r="AH53" s="155">
        <v>1</v>
      </c>
      <c r="AI53" s="155">
        <v>0</v>
      </c>
      <c r="AJ53" s="155">
        <v>2</v>
      </c>
      <c r="AK53" s="155">
        <v>0</v>
      </c>
      <c r="AL53" s="155">
        <v>0</v>
      </c>
      <c r="AM53" s="155">
        <v>0</v>
      </c>
      <c r="AN53" s="155">
        <v>0</v>
      </c>
      <c r="AO53" s="155">
        <v>0</v>
      </c>
      <c r="AP53" s="155">
        <v>1</v>
      </c>
    </row>
    <row r="54" spans="1:42" customFormat="1" ht="15.6" x14ac:dyDescent="0.3">
      <c r="A54" s="178" t="s">
        <v>89</v>
      </c>
      <c r="B54" s="179">
        <v>100</v>
      </c>
      <c r="C54" s="155">
        <v>0</v>
      </c>
      <c r="D54" s="155">
        <v>0</v>
      </c>
      <c r="E54" s="155">
        <v>2</v>
      </c>
      <c r="F54" s="155">
        <v>1</v>
      </c>
      <c r="G54" s="155">
        <v>2</v>
      </c>
      <c r="H54" s="155">
        <v>10</v>
      </c>
      <c r="I54" s="155">
        <v>0</v>
      </c>
      <c r="J54" s="155">
        <v>1</v>
      </c>
      <c r="K54" s="155">
        <v>0</v>
      </c>
      <c r="L54" s="155">
        <v>0</v>
      </c>
      <c r="M54" s="155">
        <v>0</v>
      </c>
      <c r="N54" s="155">
        <v>0</v>
      </c>
      <c r="O54" s="155">
        <v>0</v>
      </c>
      <c r="P54" s="155">
        <v>2</v>
      </c>
      <c r="Q54" s="155">
        <v>0</v>
      </c>
      <c r="R54" s="155">
        <v>0</v>
      </c>
      <c r="S54" s="155">
        <v>50</v>
      </c>
      <c r="T54" s="155">
        <v>4</v>
      </c>
      <c r="U54" s="155">
        <v>0</v>
      </c>
      <c r="V54" s="155">
        <v>1</v>
      </c>
      <c r="W54" s="155">
        <v>1</v>
      </c>
      <c r="X54" s="155">
        <v>0</v>
      </c>
      <c r="Y54" s="155">
        <v>1</v>
      </c>
      <c r="Z54" s="155">
        <v>0</v>
      </c>
      <c r="AA54" s="155">
        <v>0</v>
      </c>
      <c r="AB54" s="155">
        <v>0</v>
      </c>
      <c r="AC54" s="155">
        <v>8</v>
      </c>
      <c r="AD54" s="155">
        <v>0</v>
      </c>
      <c r="AE54" s="155">
        <v>0</v>
      </c>
      <c r="AF54" s="155">
        <v>0</v>
      </c>
      <c r="AG54" s="155">
        <v>5</v>
      </c>
      <c r="AH54" s="155">
        <v>4</v>
      </c>
      <c r="AI54" s="155">
        <v>0</v>
      </c>
      <c r="AJ54" s="155">
        <v>1</v>
      </c>
      <c r="AK54" s="155">
        <v>0</v>
      </c>
      <c r="AL54" s="155">
        <v>0</v>
      </c>
      <c r="AM54" s="155">
        <v>1</v>
      </c>
      <c r="AN54" s="155">
        <v>1</v>
      </c>
      <c r="AO54" s="155">
        <v>1</v>
      </c>
      <c r="AP54" s="155">
        <v>4</v>
      </c>
    </row>
    <row r="55" spans="1:42" customFormat="1" ht="15.6" x14ac:dyDescent="0.3">
      <c r="A55" s="178" t="s">
        <v>90</v>
      </c>
      <c r="B55" s="179">
        <v>40</v>
      </c>
      <c r="C55" s="155">
        <v>0</v>
      </c>
      <c r="D55" s="155">
        <v>0</v>
      </c>
      <c r="E55" s="155">
        <v>2</v>
      </c>
      <c r="F55" s="155">
        <v>0</v>
      </c>
      <c r="G55" s="155">
        <v>1</v>
      </c>
      <c r="H55" s="155">
        <v>3</v>
      </c>
      <c r="I55" s="155">
        <v>0</v>
      </c>
      <c r="J55" s="155">
        <v>0</v>
      </c>
      <c r="K55" s="155">
        <v>0</v>
      </c>
      <c r="L55" s="155">
        <v>0</v>
      </c>
      <c r="M55" s="155">
        <v>0</v>
      </c>
      <c r="N55" s="155">
        <v>0</v>
      </c>
      <c r="O55" s="155">
        <v>0</v>
      </c>
      <c r="P55" s="155">
        <v>0</v>
      </c>
      <c r="Q55" s="155">
        <v>1</v>
      </c>
      <c r="R55" s="155">
        <v>0</v>
      </c>
      <c r="S55" s="155">
        <v>4</v>
      </c>
      <c r="T55" s="155">
        <v>3</v>
      </c>
      <c r="U55" s="155">
        <v>0</v>
      </c>
      <c r="V55" s="155">
        <v>0</v>
      </c>
      <c r="W55" s="155">
        <v>1</v>
      </c>
      <c r="X55" s="155">
        <v>0</v>
      </c>
      <c r="Y55" s="155">
        <v>1</v>
      </c>
      <c r="Z55" s="155">
        <v>0</v>
      </c>
      <c r="AA55" s="155">
        <v>0</v>
      </c>
      <c r="AB55" s="155">
        <v>0</v>
      </c>
      <c r="AC55" s="155">
        <v>5</v>
      </c>
      <c r="AD55" s="155">
        <v>0</v>
      </c>
      <c r="AE55" s="155">
        <v>1</v>
      </c>
      <c r="AF55" s="155">
        <v>0</v>
      </c>
      <c r="AG55" s="155">
        <v>1</v>
      </c>
      <c r="AH55" s="155">
        <v>8</v>
      </c>
      <c r="AI55" s="155">
        <v>5</v>
      </c>
      <c r="AJ55" s="155">
        <v>1</v>
      </c>
      <c r="AK55" s="155">
        <v>0</v>
      </c>
      <c r="AL55" s="155">
        <v>0</v>
      </c>
      <c r="AM55" s="155">
        <v>1</v>
      </c>
      <c r="AN55" s="155">
        <v>0</v>
      </c>
      <c r="AO55" s="155">
        <v>2</v>
      </c>
      <c r="AP55" s="155">
        <v>0</v>
      </c>
    </row>
    <row r="56" spans="1:42" customFormat="1" ht="15.6" x14ac:dyDescent="0.3">
      <c r="A56" s="178" t="s">
        <v>660</v>
      </c>
      <c r="B56" s="179">
        <v>29</v>
      </c>
      <c r="C56" s="155">
        <v>0</v>
      </c>
      <c r="D56" s="155">
        <v>0</v>
      </c>
      <c r="E56" s="155">
        <v>0</v>
      </c>
      <c r="F56" s="155">
        <v>0</v>
      </c>
      <c r="G56" s="155">
        <v>0</v>
      </c>
      <c r="H56" s="155">
        <v>0</v>
      </c>
      <c r="I56" s="155">
        <v>0</v>
      </c>
      <c r="J56" s="155">
        <v>0</v>
      </c>
      <c r="K56" s="155">
        <v>0</v>
      </c>
      <c r="L56" s="155">
        <v>0</v>
      </c>
      <c r="M56" s="155">
        <v>0</v>
      </c>
      <c r="N56" s="155">
        <v>0</v>
      </c>
      <c r="O56" s="155">
        <v>0</v>
      </c>
      <c r="P56" s="155">
        <v>0</v>
      </c>
      <c r="Q56" s="155">
        <v>1</v>
      </c>
      <c r="R56" s="155">
        <v>0</v>
      </c>
      <c r="S56" s="155">
        <v>21</v>
      </c>
      <c r="T56" s="155">
        <v>1</v>
      </c>
      <c r="U56" s="155">
        <v>0</v>
      </c>
      <c r="V56" s="155">
        <v>0</v>
      </c>
      <c r="W56" s="155">
        <v>0</v>
      </c>
      <c r="X56" s="155">
        <v>0</v>
      </c>
      <c r="Y56" s="155">
        <v>0</v>
      </c>
      <c r="Z56" s="155">
        <v>0</v>
      </c>
      <c r="AA56" s="155">
        <v>0</v>
      </c>
      <c r="AB56" s="155">
        <v>0</v>
      </c>
      <c r="AC56" s="155">
        <v>0</v>
      </c>
      <c r="AD56" s="155">
        <v>0</v>
      </c>
      <c r="AE56" s="155">
        <v>0</v>
      </c>
      <c r="AF56" s="155">
        <v>0</v>
      </c>
      <c r="AG56" s="155">
        <v>2</v>
      </c>
      <c r="AH56" s="155">
        <v>0</v>
      </c>
      <c r="AI56" s="155">
        <v>1</v>
      </c>
      <c r="AJ56" s="155">
        <v>0</v>
      </c>
      <c r="AK56" s="155">
        <v>0</v>
      </c>
      <c r="AL56" s="155">
        <v>0</v>
      </c>
      <c r="AM56" s="155">
        <v>0</v>
      </c>
      <c r="AN56" s="155">
        <v>2</v>
      </c>
      <c r="AO56" s="155">
        <v>0</v>
      </c>
      <c r="AP56" s="155">
        <v>1</v>
      </c>
    </row>
    <row r="57" spans="1:42" customFormat="1" ht="15.6" x14ac:dyDescent="0.3">
      <c r="A57" s="180" t="s">
        <v>576</v>
      </c>
      <c r="B57" s="179">
        <v>0</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0</v>
      </c>
      <c r="T57" s="155">
        <v>0</v>
      </c>
      <c r="U57" s="155">
        <v>0</v>
      </c>
      <c r="V57" s="155">
        <v>0</v>
      </c>
      <c r="W57" s="155">
        <v>0</v>
      </c>
      <c r="X57" s="155">
        <v>0</v>
      </c>
      <c r="Y57" s="155">
        <v>0</v>
      </c>
      <c r="Z57" s="155">
        <v>0</v>
      </c>
      <c r="AA57" s="155">
        <v>0</v>
      </c>
      <c r="AB57" s="155">
        <v>0</v>
      </c>
      <c r="AC57" s="155">
        <v>0</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1</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1</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15</v>
      </c>
      <c r="C61" s="155">
        <v>0</v>
      </c>
      <c r="D61" s="155">
        <v>0</v>
      </c>
      <c r="E61" s="155">
        <v>0</v>
      </c>
      <c r="F61" s="155">
        <v>0</v>
      </c>
      <c r="G61" s="155">
        <v>0</v>
      </c>
      <c r="H61" s="155">
        <v>0</v>
      </c>
      <c r="I61" s="155">
        <v>0</v>
      </c>
      <c r="J61" s="155">
        <v>0</v>
      </c>
      <c r="K61" s="155">
        <v>0</v>
      </c>
      <c r="L61" s="155">
        <v>0</v>
      </c>
      <c r="M61" s="155">
        <v>0</v>
      </c>
      <c r="N61" s="155">
        <v>0</v>
      </c>
      <c r="O61" s="155">
        <v>0</v>
      </c>
      <c r="P61" s="155">
        <v>0</v>
      </c>
      <c r="Q61" s="155">
        <v>0</v>
      </c>
      <c r="R61" s="155">
        <v>0</v>
      </c>
      <c r="S61" s="155">
        <v>5</v>
      </c>
      <c r="T61" s="155">
        <v>0</v>
      </c>
      <c r="U61" s="155">
        <v>0</v>
      </c>
      <c r="V61" s="155">
        <v>0</v>
      </c>
      <c r="W61" s="155">
        <v>0</v>
      </c>
      <c r="X61" s="155">
        <v>0</v>
      </c>
      <c r="Y61" s="155">
        <v>0</v>
      </c>
      <c r="Z61" s="155">
        <v>0</v>
      </c>
      <c r="AA61" s="155">
        <v>0</v>
      </c>
      <c r="AB61" s="155">
        <v>0</v>
      </c>
      <c r="AC61" s="155">
        <v>7</v>
      </c>
      <c r="AD61" s="155">
        <v>0</v>
      </c>
      <c r="AE61" s="155">
        <v>0</v>
      </c>
      <c r="AF61" s="155">
        <v>0</v>
      </c>
      <c r="AG61" s="155">
        <v>0</v>
      </c>
      <c r="AH61" s="155">
        <v>0</v>
      </c>
      <c r="AI61" s="155">
        <v>0</v>
      </c>
      <c r="AJ61" s="155">
        <v>1</v>
      </c>
      <c r="AK61" s="155">
        <v>0</v>
      </c>
      <c r="AL61" s="155">
        <v>0</v>
      </c>
      <c r="AM61" s="155">
        <v>0</v>
      </c>
      <c r="AN61" s="155">
        <v>0</v>
      </c>
      <c r="AO61" s="155">
        <v>1</v>
      </c>
      <c r="AP61" s="155">
        <v>1</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2</v>
      </c>
      <c r="C67" s="155">
        <v>0</v>
      </c>
      <c r="D67" s="155">
        <v>0</v>
      </c>
      <c r="E67" s="155">
        <v>0</v>
      </c>
      <c r="F67" s="155">
        <v>0</v>
      </c>
      <c r="G67" s="155">
        <v>0</v>
      </c>
      <c r="H67" s="155">
        <v>0</v>
      </c>
      <c r="I67" s="155">
        <v>0</v>
      </c>
      <c r="J67" s="155">
        <v>0</v>
      </c>
      <c r="K67" s="155">
        <v>0</v>
      </c>
      <c r="L67" s="155">
        <v>0</v>
      </c>
      <c r="M67" s="155">
        <v>0</v>
      </c>
      <c r="N67" s="155">
        <v>0</v>
      </c>
      <c r="O67" s="155">
        <v>0</v>
      </c>
      <c r="P67" s="155">
        <v>0</v>
      </c>
      <c r="Q67" s="155">
        <v>0</v>
      </c>
      <c r="R67" s="155">
        <v>0</v>
      </c>
      <c r="S67" s="155">
        <v>2</v>
      </c>
      <c r="T67" s="155">
        <v>0</v>
      </c>
      <c r="U67" s="155">
        <v>0</v>
      </c>
      <c r="V67" s="155">
        <v>0</v>
      </c>
      <c r="W67" s="155">
        <v>0</v>
      </c>
      <c r="X67" s="155">
        <v>0</v>
      </c>
      <c r="Y67" s="155">
        <v>0</v>
      </c>
      <c r="Z67" s="155">
        <v>0</v>
      </c>
      <c r="AA67" s="155">
        <v>0</v>
      </c>
      <c r="AB67" s="155">
        <v>0</v>
      </c>
      <c r="AC67" s="155">
        <v>0</v>
      </c>
      <c r="AD67" s="155">
        <v>0</v>
      </c>
      <c r="AE67" s="155">
        <v>0</v>
      </c>
      <c r="AF67" s="155">
        <v>0</v>
      </c>
      <c r="AG67" s="155">
        <v>0</v>
      </c>
      <c r="AH67" s="155">
        <v>0</v>
      </c>
      <c r="AI67" s="155">
        <v>0</v>
      </c>
      <c r="AJ67" s="155">
        <v>0</v>
      </c>
      <c r="AK67" s="155">
        <v>0</v>
      </c>
      <c r="AL67" s="155">
        <v>0</v>
      </c>
      <c r="AM67" s="155">
        <v>0</v>
      </c>
      <c r="AN67" s="155">
        <v>0</v>
      </c>
      <c r="AO67" s="155">
        <v>0</v>
      </c>
      <c r="AP67" s="155">
        <v>0</v>
      </c>
    </row>
    <row r="68" spans="1:42" customFormat="1" ht="15.6" x14ac:dyDescent="0.3">
      <c r="A68" s="180" t="s">
        <v>665</v>
      </c>
      <c r="B68" s="179">
        <v>0</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3</v>
      </c>
      <c r="C70" s="155">
        <v>0</v>
      </c>
      <c r="D70" s="155">
        <v>0</v>
      </c>
      <c r="E70" s="155">
        <v>0</v>
      </c>
      <c r="F70" s="155">
        <v>0</v>
      </c>
      <c r="G70" s="155">
        <v>0</v>
      </c>
      <c r="H70" s="155">
        <v>0</v>
      </c>
      <c r="I70" s="155">
        <v>0</v>
      </c>
      <c r="J70" s="155">
        <v>0</v>
      </c>
      <c r="K70" s="155">
        <v>0</v>
      </c>
      <c r="L70" s="155">
        <v>0</v>
      </c>
      <c r="M70" s="155">
        <v>0</v>
      </c>
      <c r="N70" s="155">
        <v>0</v>
      </c>
      <c r="O70" s="155">
        <v>0</v>
      </c>
      <c r="P70" s="155">
        <v>0</v>
      </c>
      <c r="Q70" s="155">
        <v>0</v>
      </c>
      <c r="R70" s="155">
        <v>0</v>
      </c>
      <c r="S70" s="155">
        <v>3</v>
      </c>
      <c r="T70" s="155">
        <v>0</v>
      </c>
      <c r="U70" s="155">
        <v>0</v>
      </c>
      <c r="V70" s="155">
        <v>0</v>
      </c>
      <c r="W70" s="155">
        <v>0</v>
      </c>
      <c r="X70" s="155">
        <v>0</v>
      </c>
      <c r="Y70" s="155">
        <v>0</v>
      </c>
      <c r="Z70" s="155">
        <v>0</v>
      </c>
      <c r="AA70" s="155">
        <v>0</v>
      </c>
      <c r="AB70" s="155">
        <v>0</v>
      </c>
      <c r="AC70" s="155">
        <v>0</v>
      </c>
      <c r="AD70" s="155">
        <v>0</v>
      </c>
      <c r="AE70" s="155">
        <v>0</v>
      </c>
      <c r="AF70" s="155">
        <v>0</v>
      </c>
      <c r="AG70" s="155">
        <v>0</v>
      </c>
      <c r="AH70" s="155">
        <v>0</v>
      </c>
      <c r="AI70" s="155">
        <v>0</v>
      </c>
      <c r="AJ70" s="155">
        <v>0</v>
      </c>
      <c r="AK70" s="155">
        <v>0</v>
      </c>
      <c r="AL70" s="155">
        <v>0</v>
      </c>
      <c r="AM70" s="155">
        <v>0</v>
      </c>
      <c r="AN70" s="155">
        <v>0</v>
      </c>
      <c r="AO70" s="155">
        <v>0</v>
      </c>
      <c r="AP70" s="155">
        <v>0</v>
      </c>
    </row>
    <row r="71" spans="1:42" customFormat="1" ht="15.6" x14ac:dyDescent="0.3">
      <c r="A71" s="180" t="s">
        <v>601</v>
      </c>
      <c r="B71" s="179">
        <v>1</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1</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6" x14ac:dyDescent="0.3">
      <c r="A72" s="180" t="s">
        <v>667</v>
      </c>
      <c r="B72" s="179">
        <v>1</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1</v>
      </c>
      <c r="AO72" s="155">
        <v>0</v>
      </c>
      <c r="AP72" s="155">
        <v>0</v>
      </c>
    </row>
    <row r="73" spans="1:42" customFormat="1" ht="15.6" x14ac:dyDescent="0.3">
      <c r="A73" s="180" t="s">
        <v>668</v>
      </c>
      <c r="B73" s="179">
        <v>0</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1</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1</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1</v>
      </c>
      <c r="C77" s="155">
        <v>0</v>
      </c>
      <c r="D77" s="155">
        <v>0</v>
      </c>
      <c r="E77" s="155">
        <v>0</v>
      </c>
      <c r="F77" s="155">
        <v>0</v>
      </c>
      <c r="G77" s="155">
        <v>0</v>
      </c>
      <c r="H77" s="155">
        <v>0</v>
      </c>
      <c r="I77" s="155">
        <v>0</v>
      </c>
      <c r="J77" s="155">
        <v>0</v>
      </c>
      <c r="K77" s="155">
        <v>0</v>
      </c>
      <c r="L77" s="155">
        <v>0</v>
      </c>
      <c r="M77" s="155">
        <v>0</v>
      </c>
      <c r="N77" s="155">
        <v>0</v>
      </c>
      <c r="O77" s="155">
        <v>0</v>
      </c>
      <c r="P77" s="155">
        <v>0</v>
      </c>
      <c r="Q77" s="155">
        <v>0</v>
      </c>
      <c r="R77" s="155">
        <v>0</v>
      </c>
      <c r="S77" s="155">
        <v>1</v>
      </c>
      <c r="T77" s="155">
        <v>0</v>
      </c>
      <c r="U77" s="155">
        <v>0</v>
      </c>
      <c r="V77" s="155">
        <v>0</v>
      </c>
      <c r="W77" s="155">
        <v>0</v>
      </c>
      <c r="X77" s="155">
        <v>0</v>
      </c>
      <c r="Y77" s="155">
        <v>0</v>
      </c>
      <c r="Z77" s="155">
        <v>0</v>
      </c>
      <c r="AA77" s="155">
        <v>0</v>
      </c>
      <c r="AB77" s="155">
        <v>0</v>
      </c>
      <c r="AC77" s="155">
        <v>0</v>
      </c>
      <c r="AD77" s="155">
        <v>0</v>
      </c>
      <c r="AE77" s="155">
        <v>0</v>
      </c>
      <c r="AF77" s="155">
        <v>0</v>
      </c>
      <c r="AG77" s="155">
        <v>0</v>
      </c>
      <c r="AH77" s="155">
        <v>0</v>
      </c>
      <c r="AI77" s="155">
        <v>0</v>
      </c>
      <c r="AJ77" s="155">
        <v>0</v>
      </c>
      <c r="AK77" s="155">
        <v>0</v>
      </c>
      <c r="AL77" s="155">
        <v>0</v>
      </c>
      <c r="AM77" s="155">
        <v>0</v>
      </c>
      <c r="AN77" s="155">
        <v>0</v>
      </c>
      <c r="AO77" s="155">
        <v>0</v>
      </c>
      <c r="AP77" s="155">
        <v>0</v>
      </c>
    </row>
    <row r="78" spans="1:42" customFormat="1" ht="15.6" x14ac:dyDescent="0.3">
      <c r="A78" s="180" t="s">
        <v>603</v>
      </c>
      <c r="B78" s="179">
        <v>1</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1</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0</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0</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0</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0</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30</v>
      </c>
      <c r="C88" s="155">
        <v>0</v>
      </c>
      <c r="D88" s="155">
        <v>0</v>
      </c>
      <c r="E88" s="155">
        <v>0</v>
      </c>
      <c r="F88" s="155">
        <v>0</v>
      </c>
      <c r="G88" s="155">
        <v>0</v>
      </c>
      <c r="H88" s="155">
        <v>1</v>
      </c>
      <c r="I88" s="155">
        <v>0</v>
      </c>
      <c r="J88" s="155">
        <v>0</v>
      </c>
      <c r="K88" s="155">
        <v>0</v>
      </c>
      <c r="L88" s="155">
        <v>0</v>
      </c>
      <c r="M88" s="155">
        <v>0</v>
      </c>
      <c r="N88" s="155">
        <v>0</v>
      </c>
      <c r="O88" s="155">
        <v>0</v>
      </c>
      <c r="P88" s="155">
        <v>0</v>
      </c>
      <c r="Q88" s="155">
        <v>0</v>
      </c>
      <c r="R88" s="155">
        <v>0</v>
      </c>
      <c r="S88" s="155">
        <v>24</v>
      </c>
      <c r="T88" s="155">
        <v>0</v>
      </c>
      <c r="U88" s="155">
        <v>0</v>
      </c>
      <c r="V88" s="155">
        <v>0</v>
      </c>
      <c r="W88" s="155">
        <v>0</v>
      </c>
      <c r="X88" s="155">
        <v>0</v>
      </c>
      <c r="Y88" s="155">
        <v>0</v>
      </c>
      <c r="Z88" s="155">
        <v>0</v>
      </c>
      <c r="AA88" s="155">
        <v>0</v>
      </c>
      <c r="AB88" s="155">
        <v>0</v>
      </c>
      <c r="AC88" s="155">
        <v>1</v>
      </c>
      <c r="AD88" s="155">
        <v>0</v>
      </c>
      <c r="AE88" s="155">
        <v>0</v>
      </c>
      <c r="AF88" s="155">
        <v>0</v>
      </c>
      <c r="AG88" s="155">
        <v>3</v>
      </c>
      <c r="AH88" s="155">
        <v>0</v>
      </c>
      <c r="AI88" s="155">
        <v>0</v>
      </c>
      <c r="AJ88" s="155">
        <v>0</v>
      </c>
      <c r="AK88" s="155">
        <v>0</v>
      </c>
      <c r="AL88" s="155">
        <v>0</v>
      </c>
      <c r="AM88" s="155">
        <v>0</v>
      </c>
      <c r="AN88" s="155">
        <v>0</v>
      </c>
      <c r="AO88" s="155">
        <v>0</v>
      </c>
      <c r="AP88" s="155">
        <v>1</v>
      </c>
    </row>
    <row r="89" spans="1:42" customFormat="1" ht="15.6" x14ac:dyDescent="0.3">
      <c r="A89" s="180" t="s">
        <v>676</v>
      </c>
      <c r="B89" s="179">
        <v>1</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1</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0</v>
      </c>
      <c r="C91" s="155">
        <v>0</v>
      </c>
      <c r="D91" s="155">
        <v>0</v>
      </c>
      <c r="E91" s="155">
        <v>0</v>
      </c>
      <c r="F91" s="155">
        <v>0</v>
      </c>
      <c r="G91" s="155">
        <v>0</v>
      </c>
      <c r="H91" s="155">
        <v>0</v>
      </c>
      <c r="I91" s="155">
        <v>0</v>
      </c>
      <c r="J91" s="155">
        <v>0</v>
      </c>
      <c r="K91" s="155">
        <v>0</v>
      </c>
      <c r="L91" s="155">
        <v>0</v>
      </c>
      <c r="M91" s="155">
        <v>0</v>
      </c>
      <c r="N91" s="155">
        <v>0</v>
      </c>
      <c r="O91" s="155">
        <v>0</v>
      </c>
      <c r="P91" s="155">
        <v>0</v>
      </c>
      <c r="Q91" s="155">
        <v>0</v>
      </c>
      <c r="R91" s="155">
        <v>0</v>
      </c>
      <c r="S91" s="155">
        <v>0</v>
      </c>
      <c r="T91" s="155">
        <v>0</v>
      </c>
      <c r="U91" s="155">
        <v>0</v>
      </c>
      <c r="V91" s="155">
        <v>0</v>
      </c>
      <c r="W91" s="155">
        <v>0</v>
      </c>
      <c r="X91" s="155">
        <v>0</v>
      </c>
      <c r="Y91" s="155">
        <v>0</v>
      </c>
      <c r="Z91" s="155">
        <v>0</v>
      </c>
      <c r="AA91" s="155">
        <v>0</v>
      </c>
      <c r="AB91" s="155">
        <v>0</v>
      </c>
      <c r="AC91" s="155">
        <v>0</v>
      </c>
      <c r="AD91" s="155">
        <v>0</v>
      </c>
      <c r="AE91" s="155">
        <v>0</v>
      </c>
      <c r="AF91" s="155">
        <v>0</v>
      </c>
      <c r="AG91" s="155">
        <v>0</v>
      </c>
      <c r="AH91" s="155">
        <v>0</v>
      </c>
      <c r="AI91" s="155">
        <v>0</v>
      </c>
      <c r="AJ91" s="155">
        <v>0</v>
      </c>
      <c r="AK91" s="155">
        <v>0</v>
      </c>
      <c r="AL91" s="155">
        <v>0</v>
      </c>
      <c r="AM91" s="155">
        <v>0</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1</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0</v>
      </c>
      <c r="T94" s="155">
        <v>0</v>
      </c>
      <c r="U94" s="155">
        <v>0</v>
      </c>
      <c r="V94" s="155">
        <v>0</v>
      </c>
      <c r="W94" s="155">
        <v>0</v>
      </c>
      <c r="X94" s="155">
        <v>0</v>
      </c>
      <c r="Y94" s="155">
        <v>0</v>
      </c>
      <c r="Z94" s="155">
        <v>0</v>
      </c>
      <c r="AA94" s="155">
        <v>0</v>
      </c>
      <c r="AB94" s="155">
        <v>0</v>
      </c>
      <c r="AC94" s="155">
        <v>0</v>
      </c>
      <c r="AD94" s="155">
        <v>0</v>
      </c>
      <c r="AE94" s="155">
        <v>0</v>
      </c>
      <c r="AF94" s="155">
        <v>0</v>
      </c>
      <c r="AG94" s="155">
        <v>1</v>
      </c>
      <c r="AH94" s="155">
        <v>0</v>
      </c>
      <c r="AI94" s="155">
        <v>0</v>
      </c>
      <c r="AJ94" s="155">
        <v>0</v>
      </c>
      <c r="AK94" s="155">
        <v>0</v>
      </c>
      <c r="AL94" s="155">
        <v>0</v>
      </c>
      <c r="AM94" s="155">
        <v>0</v>
      </c>
      <c r="AN94" s="155">
        <v>0</v>
      </c>
      <c r="AO94" s="155">
        <v>0</v>
      </c>
      <c r="AP94" s="155">
        <v>0</v>
      </c>
    </row>
    <row r="95" spans="1:42" customFormat="1" ht="15.6" x14ac:dyDescent="0.3">
      <c r="A95" s="180" t="s">
        <v>679</v>
      </c>
      <c r="B95" s="179">
        <v>0</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96</v>
      </c>
      <c r="C96" s="155">
        <v>0</v>
      </c>
      <c r="D96" s="155">
        <v>0</v>
      </c>
      <c r="E96" s="155">
        <v>2</v>
      </c>
      <c r="F96" s="155">
        <v>0</v>
      </c>
      <c r="G96" s="155">
        <v>0</v>
      </c>
      <c r="H96" s="155">
        <v>5</v>
      </c>
      <c r="I96" s="155">
        <v>0</v>
      </c>
      <c r="J96" s="155">
        <v>1</v>
      </c>
      <c r="K96" s="155">
        <v>0</v>
      </c>
      <c r="L96" s="155">
        <v>0</v>
      </c>
      <c r="M96" s="155">
        <v>0</v>
      </c>
      <c r="N96" s="155">
        <v>0</v>
      </c>
      <c r="O96" s="155">
        <v>0</v>
      </c>
      <c r="P96" s="155">
        <v>0</v>
      </c>
      <c r="Q96" s="155">
        <v>1</v>
      </c>
      <c r="R96" s="155">
        <v>0</v>
      </c>
      <c r="S96" s="155">
        <v>57</v>
      </c>
      <c r="T96" s="155">
        <v>2</v>
      </c>
      <c r="U96" s="155">
        <v>1</v>
      </c>
      <c r="V96" s="155">
        <v>0</v>
      </c>
      <c r="W96" s="155">
        <v>0</v>
      </c>
      <c r="X96" s="155">
        <v>0</v>
      </c>
      <c r="Y96" s="155">
        <v>0</v>
      </c>
      <c r="Z96" s="155">
        <v>0</v>
      </c>
      <c r="AA96" s="155">
        <v>0</v>
      </c>
      <c r="AB96" s="155">
        <v>0</v>
      </c>
      <c r="AC96" s="155">
        <v>1</v>
      </c>
      <c r="AD96" s="155">
        <v>1</v>
      </c>
      <c r="AE96" s="155">
        <v>0</v>
      </c>
      <c r="AF96" s="155">
        <v>0</v>
      </c>
      <c r="AG96" s="155">
        <v>4</v>
      </c>
      <c r="AH96" s="155">
        <v>1</v>
      </c>
      <c r="AI96" s="155">
        <v>0</v>
      </c>
      <c r="AJ96" s="155">
        <v>1</v>
      </c>
      <c r="AK96" s="155">
        <v>0</v>
      </c>
      <c r="AL96" s="155">
        <v>0</v>
      </c>
      <c r="AM96" s="155">
        <v>13</v>
      </c>
      <c r="AN96" s="155">
        <v>1</v>
      </c>
      <c r="AO96" s="155">
        <v>2</v>
      </c>
      <c r="AP96" s="155">
        <v>3</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1</v>
      </c>
      <c r="C101" s="155">
        <v>0</v>
      </c>
      <c r="D101" s="155">
        <v>0</v>
      </c>
      <c r="E101" s="155">
        <v>0</v>
      </c>
      <c r="F101" s="155">
        <v>0</v>
      </c>
      <c r="G101" s="155">
        <v>0</v>
      </c>
      <c r="H101" s="155">
        <v>0</v>
      </c>
      <c r="I101" s="155">
        <v>0</v>
      </c>
      <c r="J101" s="155">
        <v>0</v>
      </c>
      <c r="K101" s="155">
        <v>0</v>
      </c>
      <c r="L101" s="155">
        <v>0</v>
      </c>
      <c r="M101" s="155">
        <v>0</v>
      </c>
      <c r="N101" s="155">
        <v>0</v>
      </c>
      <c r="O101" s="155">
        <v>0</v>
      </c>
      <c r="P101" s="155">
        <v>0</v>
      </c>
      <c r="Q101" s="155">
        <v>0</v>
      </c>
      <c r="R101" s="155">
        <v>0</v>
      </c>
      <c r="S101" s="155">
        <v>0</v>
      </c>
      <c r="T101" s="155">
        <v>0</v>
      </c>
      <c r="U101" s="155">
        <v>0</v>
      </c>
      <c r="V101" s="155">
        <v>0</v>
      </c>
      <c r="W101" s="155">
        <v>0</v>
      </c>
      <c r="X101" s="155">
        <v>0</v>
      </c>
      <c r="Y101" s="155">
        <v>0</v>
      </c>
      <c r="Z101" s="155">
        <v>0</v>
      </c>
      <c r="AA101" s="155">
        <v>0</v>
      </c>
      <c r="AB101" s="155">
        <v>0</v>
      </c>
      <c r="AC101" s="155">
        <v>0</v>
      </c>
      <c r="AD101" s="155">
        <v>0</v>
      </c>
      <c r="AE101" s="155">
        <v>0</v>
      </c>
      <c r="AF101" s="155">
        <v>0</v>
      </c>
      <c r="AG101" s="155">
        <v>0</v>
      </c>
      <c r="AH101" s="155">
        <v>0</v>
      </c>
      <c r="AI101" s="155">
        <v>0</v>
      </c>
      <c r="AJ101" s="155">
        <v>0</v>
      </c>
      <c r="AK101" s="155">
        <v>0</v>
      </c>
      <c r="AL101" s="155">
        <v>1</v>
      </c>
      <c r="AM101" s="155">
        <v>0</v>
      </c>
      <c r="AN101" s="155">
        <v>0</v>
      </c>
      <c r="AO101" s="155">
        <v>0</v>
      </c>
      <c r="AP101" s="155">
        <v>0</v>
      </c>
    </row>
    <row r="102" spans="1:42" customFormat="1" ht="15.6" x14ac:dyDescent="0.3">
      <c r="A102" s="180" t="s">
        <v>303</v>
      </c>
      <c r="B102" s="179">
        <v>9</v>
      </c>
      <c r="C102" s="155">
        <v>0</v>
      </c>
      <c r="D102" s="155">
        <v>0</v>
      </c>
      <c r="E102" s="155">
        <v>1</v>
      </c>
      <c r="F102" s="155">
        <v>0</v>
      </c>
      <c r="G102" s="155">
        <v>0</v>
      </c>
      <c r="H102" s="155">
        <v>0</v>
      </c>
      <c r="I102" s="155">
        <v>0</v>
      </c>
      <c r="J102" s="155">
        <v>0</v>
      </c>
      <c r="K102" s="155">
        <v>0</v>
      </c>
      <c r="L102" s="155">
        <v>0</v>
      </c>
      <c r="M102" s="155">
        <v>0</v>
      </c>
      <c r="N102" s="155">
        <v>0</v>
      </c>
      <c r="O102" s="155">
        <v>0</v>
      </c>
      <c r="P102" s="155">
        <v>0</v>
      </c>
      <c r="Q102" s="155">
        <v>0</v>
      </c>
      <c r="R102" s="155">
        <v>0</v>
      </c>
      <c r="S102" s="155">
        <v>4</v>
      </c>
      <c r="T102" s="155">
        <v>0</v>
      </c>
      <c r="U102" s="155">
        <v>0</v>
      </c>
      <c r="V102" s="155">
        <v>0</v>
      </c>
      <c r="W102" s="155">
        <v>0</v>
      </c>
      <c r="X102" s="155">
        <v>0</v>
      </c>
      <c r="Y102" s="155">
        <v>0</v>
      </c>
      <c r="Z102" s="155">
        <v>0</v>
      </c>
      <c r="AA102" s="155">
        <v>0</v>
      </c>
      <c r="AB102" s="155">
        <v>0</v>
      </c>
      <c r="AC102" s="155">
        <v>1</v>
      </c>
      <c r="AD102" s="155">
        <v>0</v>
      </c>
      <c r="AE102" s="155">
        <v>0</v>
      </c>
      <c r="AF102" s="155">
        <v>0</v>
      </c>
      <c r="AG102" s="155">
        <v>2</v>
      </c>
      <c r="AH102" s="155">
        <v>0</v>
      </c>
      <c r="AI102" s="155">
        <v>0</v>
      </c>
      <c r="AJ102" s="155">
        <v>0</v>
      </c>
      <c r="AK102" s="155">
        <v>0</v>
      </c>
      <c r="AL102" s="155">
        <v>0</v>
      </c>
      <c r="AM102" s="155">
        <v>0</v>
      </c>
      <c r="AN102" s="155">
        <v>1</v>
      </c>
      <c r="AO102" s="155">
        <v>0</v>
      </c>
      <c r="AP102" s="155">
        <v>0</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14</v>
      </c>
      <c r="C105" s="155">
        <v>0</v>
      </c>
      <c r="D105" s="155">
        <v>0</v>
      </c>
      <c r="E105" s="155">
        <v>0</v>
      </c>
      <c r="F105" s="155">
        <v>0</v>
      </c>
      <c r="G105" s="155">
        <v>0</v>
      </c>
      <c r="H105" s="155">
        <v>4</v>
      </c>
      <c r="I105" s="155">
        <v>0</v>
      </c>
      <c r="J105" s="155">
        <v>0</v>
      </c>
      <c r="K105" s="155">
        <v>0</v>
      </c>
      <c r="L105" s="155">
        <v>0</v>
      </c>
      <c r="M105" s="155">
        <v>0</v>
      </c>
      <c r="N105" s="155">
        <v>0</v>
      </c>
      <c r="O105" s="155">
        <v>0</v>
      </c>
      <c r="P105" s="155">
        <v>1</v>
      </c>
      <c r="Q105" s="155">
        <v>0</v>
      </c>
      <c r="R105" s="155">
        <v>0</v>
      </c>
      <c r="S105" s="155">
        <v>4</v>
      </c>
      <c r="T105" s="155">
        <v>0</v>
      </c>
      <c r="U105" s="155">
        <v>0</v>
      </c>
      <c r="V105" s="155">
        <v>0</v>
      </c>
      <c r="W105" s="155">
        <v>0</v>
      </c>
      <c r="X105" s="155">
        <v>0</v>
      </c>
      <c r="Y105" s="155">
        <v>0</v>
      </c>
      <c r="Z105" s="155">
        <v>0</v>
      </c>
      <c r="AA105" s="155">
        <v>0</v>
      </c>
      <c r="AB105" s="155">
        <v>0</v>
      </c>
      <c r="AC105" s="155">
        <v>3</v>
      </c>
      <c r="AD105" s="155">
        <v>0</v>
      </c>
      <c r="AE105" s="155">
        <v>0</v>
      </c>
      <c r="AF105" s="155">
        <v>0</v>
      </c>
      <c r="AG105" s="155">
        <v>2</v>
      </c>
      <c r="AH105" s="155">
        <v>0</v>
      </c>
      <c r="AI105" s="155">
        <v>0</v>
      </c>
      <c r="AJ105" s="155">
        <v>0</v>
      </c>
      <c r="AK105" s="155">
        <v>0</v>
      </c>
      <c r="AL105" s="155">
        <v>0</v>
      </c>
      <c r="AM105" s="155">
        <v>0</v>
      </c>
      <c r="AN105" s="155">
        <v>0</v>
      </c>
      <c r="AO105" s="155">
        <v>0</v>
      </c>
      <c r="AP105" s="155">
        <v>0</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3</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3</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1</v>
      </c>
      <c r="C110" s="155">
        <v>0</v>
      </c>
      <c r="D110" s="155">
        <v>0</v>
      </c>
      <c r="E110" s="155">
        <v>0</v>
      </c>
      <c r="F110" s="155">
        <v>0</v>
      </c>
      <c r="G110" s="155">
        <v>0</v>
      </c>
      <c r="H110" s="155">
        <v>1</v>
      </c>
      <c r="I110" s="155">
        <v>0</v>
      </c>
      <c r="J110" s="155">
        <v>0</v>
      </c>
      <c r="K110" s="155">
        <v>0</v>
      </c>
      <c r="L110" s="155">
        <v>0</v>
      </c>
      <c r="M110" s="155">
        <v>0</v>
      </c>
      <c r="N110" s="155">
        <v>0</v>
      </c>
      <c r="O110" s="155">
        <v>0</v>
      </c>
      <c r="P110" s="155">
        <v>0</v>
      </c>
      <c r="Q110" s="155">
        <v>0</v>
      </c>
      <c r="R110" s="155">
        <v>0</v>
      </c>
      <c r="S110" s="155">
        <v>0</v>
      </c>
      <c r="T110" s="155">
        <v>0</v>
      </c>
      <c r="U110" s="155">
        <v>0</v>
      </c>
      <c r="V110" s="155">
        <v>0</v>
      </c>
      <c r="W110" s="155">
        <v>0</v>
      </c>
      <c r="X110" s="155">
        <v>0</v>
      </c>
      <c r="Y110" s="155">
        <v>0</v>
      </c>
      <c r="Z110" s="155">
        <v>0</v>
      </c>
      <c r="AA110" s="155">
        <v>0</v>
      </c>
      <c r="AB110" s="155">
        <v>0</v>
      </c>
      <c r="AC110" s="155">
        <v>0</v>
      </c>
      <c r="AD110" s="155">
        <v>0</v>
      </c>
      <c r="AE110" s="155">
        <v>0</v>
      </c>
      <c r="AF110" s="155">
        <v>0</v>
      </c>
      <c r="AG110" s="155">
        <v>0</v>
      </c>
      <c r="AH110" s="155">
        <v>0</v>
      </c>
      <c r="AI110" s="155">
        <v>0</v>
      </c>
      <c r="AJ110" s="155">
        <v>0</v>
      </c>
      <c r="AK110" s="155">
        <v>0</v>
      </c>
      <c r="AL110" s="155">
        <v>0</v>
      </c>
      <c r="AM110" s="155">
        <v>0</v>
      </c>
      <c r="AN110" s="155">
        <v>0</v>
      </c>
      <c r="AO110" s="155">
        <v>0</v>
      </c>
      <c r="AP110" s="155">
        <v>0</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1</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1</v>
      </c>
      <c r="AH112" s="155">
        <v>0</v>
      </c>
      <c r="AI112" s="155">
        <v>0</v>
      </c>
      <c r="AJ112" s="155">
        <v>0</v>
      </c>
      <c r="AK112" s="155">
        <v>0</v>
      </c>
      <c r="AL112" s="155">
        <v>0</v>
      </c>
      <c r="AM112" s="155">
        <v>0</v>
      </c>
      <c r="AN112" s="155">
        <v>0</v>
      </c>
      <c r="AO112" s="155">
        <v>0</v>
      </c>
      <c r="AP112" s="155">
        <v>0</v>
      </c>
    </row>
    <row r="113" spans="1:42" ht="15.6" x14ac:dyDescent="0.3">
      <c r="A113" s="180" t="s">
        <v>614</v>
      </c>
      <c r="B113" s="179">
        <v>0</v>
      </c>
      <c r="C113" s="155">
        <v>0</v>
      </c>
      <c r="D113" s="155">
        <v>0</v>
      </c>
      <c r="E113" s="155">
        <v>0</v>
      </c>
      <c r="F113" s="155">
        <v>0</v>
      </c>
      <c r="G113" s="155">
        <v>0</v>
      </c>
      <c r="H113" s="155">
        <v>0</v>
      </c>
      <c r="I113" s="155">
        <v>0</v>
      </c>
      <c r="J113" s="155">
        <v>0</v>
      </c>
      <c r="K113" s="155">
        <v>0</v>
      </c>
      <c r="L113" s="155">
        <v>0</v>
      </c>
      <c r="M113" s="155">
        <v>0</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0</v>
      </c>
      <c r="AD113" s="155">
        <v>0</v>
      </c>
      <c r="AE113" s="155">
        <v>0</v>
      </c>
      <c r="AF113" s="155">
        <v>0</v>
      </c>
      <c r="AG113" s="155">
        <v>0</v>
      </c>
      <c r="AH113" s="155">
        <v>0</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0</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0</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0</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0</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0</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0</v>
      </c>
      <c r="T120" s="155">
        <v>0</v>
      </c>
      <c r="U120" s="155">
        <v>0</v>
      </c>
      <c r="V120" s="155">
        <v>0</v>
      </c>
      <c r="W120" s="155">
        <v>0</v>
      </c>
      <c r="X120" s="155">
        <v>0</v>
      </c>
      <c r="Y120" s="155">
        <v>0</v>
      </c>
      <c r="Z120" s="155">
        <v>0</v>
      </c>
      <c r="AA120" s="155">
        <v>0</v>
      </c>
      <c r="AB120" s="155">
        <v>0</v>
      </c>
      <c r="AC120" s="155">
        <v>0</v>
      </c>
      <c r="AD120" s="155">
        <v>0</v>
      </c>
      <c r="AE120" s="155">
        <v>0</v>
      </c>
      <c r="AF120" s="155">
        <v>0</v>
      </c>
      <c r="AG120" s="155">
        <v>0</v>
      </c>
      <c r="AH120" s="155">
        <v>0</v>
      </c>
      <c r="AI120" s="155">
        <v>0</v>
      </c>
      <c r="AJ120" s="155">
        <v>0</v>
      </c>
      <c r="AK120" s="155">
        <v>0</v>
      </c>
      <c r="AL120" s="155">
        <v>0</v>
      </c>
      <c r="AM120" s="155">
        <v>0</v>
      </c>
      <c r="AN120" s="155">
        <v>0</v>
      </c>
      <c r="AO120" s="155">
        <v>0</v>
      </c>
      <c r="AP120" s="155">
        <v>0</v>
      </c>
    </row>
    <row r="121" spans="1:42" ht="15.6" x14ac:dyDescent="0.3">
      <c r="A121" s="180" t="s">
        <v>695</v>
      </c>
      <c r="B121" s="179">
        <v>2</v>
      </c>
      <c r="C121" s="155">
        <v>0</v>
      </c>
      <c r="D121" s="155">
        <v>0</v>
      </c>
      <c r="E121" s="155">
        <v>0</v>
      </c>
      <c r="F121" s="155">
        <v>0</v>
      </c>
      <c r="G121" s="155">
        <v>0</v>
      </c>
      <c r="H121" s="155">
        <v>0</v>
      </c>
      <c r="I121" s="155">
        <v>0</v>
      </c>
      <c r="J121" s="155">
        <v>0</v>
      </c>
      <c r="K121" s="155">
        <v>0</v>
      </c>
      <c r="L121" s="155">
        <v>0</v>
      </c>
      <c r="M121" s="155">
        <v>0</v>
      </c>
      <c r="N121" s="155">
        <v>0</v>
      </c>
      <c r="O121" s="155">
        <v>0</v>
      </c>
      <c r="P121" s="155">
        <v>0</v>
      </c>
      <c r="Q121" s="155">
        <v>0</v>
      </c>
      <c r="R121" s="155">
        <v>0</v>
      </c>
      <c r="S121" s="155">
        <v>0</v>
      </c>
      <c r="T121" s="155">
        <v>0</v>
      </c>
      <c r="U121" s="155">
        <v>0</v>
      </c>
      <c r="V121" s="155">
        <v>0</v>
      </c>
      <c r="W121" s="155">
        <v>0</v>
      </c>
      <c r="X121" s="155">
        <v>0</v>
      </c>
      <c r="Y121" s="155">
        <v>0</v>
      </c>
      <c r="Z121" s="155">
        <v>0</v>
      </c>
      <c r="AA121" s="155">
        <v>0</v>
      </c>
      <c r="AB121" s="155">
        <v>0</v>
      </c>
      <c r="AC121" s="155">
        <v>0</v>
      </c>
      <c r="AD121" s="155">
        <v>0</v>
      </c>
      <c r="AE121" s="155">
        <v>0</v>
      </c>
      <c r="AF121" s="155">
        <v>0</v>
      </c>
      <c r="AG121" s="155">
        <v>1</v>
      </c>
      <c r="AH121" s="155">
        <v>0</v>
      </c>
      <c r="AI121" s="155">
        <v>0</v>
      </c>
      <c r="AJ121" s="155">
        <v>0</v>
      </c>
      <c r="AK121" s="155">
        <v>0</v>
      </c>
      <c r="AL121" s="155">
        <v>0</v>
      </c>
      <c r="AM121" s="155">
        <v>1</v>
      </c>
      <c r="AN121" s="155">
        <v>0</v>
      </c>
      <c r="AO121" s="155">
        <v>0</v>
      </c>
      <c r="AP121" s="155">
        <v>0</v>
      </c>
    </row>
    <row r="122" spans="1:42" ht="15.6" x14ac:dyDescent="0.3">
      <c r="A122" s="180" t="s">
        <v>546</v>
      </c>
      <c r="B122" s="179">
        <v>0</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5</v>
      </c>
      <c r="C123" s="155">
        <v>0</v>
      </c>
      <c r="D123" s="155">
        <v>0</v>
      </c>
      <c r="E123" s="155">
        <v>0</v>
      </c>
      <c r="F123" s="155">
        <v>0</v>
      </c>
      <c r="G123" s="155">
        <v>0</v>
      </c>
      <c r="H123" s="155">
        <v>1</v>
      </c>
      <c r="I123" s="155">
        <v>0</v>
      </c>
      <c r="J123" s="155">
        <v>0</v>
      </c>
      <c r="K123" s="155">
        <v>0</v>
      </c>
      <c r="L123" s="155">
        <v>0</v>
      </c>
      <c r="M123" s="155">
        <v>0</v>
      </c>
      <c r="N123" s="155">
        <v>0</v>
      </c>
      <c r="O123" s="155">
        <v>0</v>
      </c>
      <c r="P123" s="155">
        <v>0</v>
      </c>
      <c r="Q123" s="155">
        <v>0</v>
      </c>
      <c r="R123" s="155">
        <v>0</v>
      </c>
      <c r="S123" s="155">
        <v>4</v>
      </c>
      <c r="T123" s="155">
        <v>0</v>
      </c>
      <c r="U123" s="155">
        <v>0</v>
      </c>
      <c r="V123" s="155">
        <v>0</v>
      </c>
      <c r="W123" s="155">
        <v>0</v>
      </c>
      <c r="X123" s="155">
        <v>0</v>
      </c>
      <c r="Y123" s="155">
        <v>0</v>
      </c>
      <c r="Z123" s="155">
        <v>0</v>
      </c>
      <c r="AA123" s="155">
        <v>0</v>
      </c>
      <c r="AB123" s="155">
        <v>0</v>
      </c>
      <c r="AC123" s="155">
        <v>0</v>
      </c>
      <c r="AD123" s="155">
        <v>0</v>
      </c>
      <c r="AE123" s="155">
        <v>0</v>
      </c>
      <c r="AF123" s="155">
        <v>0</v>
      </c>
      <c r="AG123" s="155">
        <v>0</v>
      </c>
      <c r="AH123" s="155">
        <v>0</v>
      </c>
      <c r="AI123" s="155">
        <v>0</v>
      </c>
      <c r="AJ123" s="155">
        <v>0</v>
      </c>
      <c r="AK123" s="155">
        <v>0</v>
      </c>
      <c r="AL123" s="155">
        <v>0</v>
      </c>
      <c r="AM123" s="155">
        <v>0</v>
      </c>
      <c r="AN123" s="155">
        <v>0</v>
      </c>
      <c r="AO123" s="155">
        <v>0</v>
      </c>
      <c r="AP123" s="155">
        <v>0</v>
      </c>
    </row>
    <row r="124" spans="1:42" ht="15.6" x14ac:dyDescent="0.3">
      <c r="A124" s="180" t="s">
        <v>321</v>
      </c>
      <c r="B124" s="179">
        <v>0</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0</v>
      </c>
      <c r="T124" s="155">
        <v>0</v>
      </c>
      <c r="U124" s="155">
        <v>0</v>
      </c>
      <c r="V124" s="155">
        <v>0</v>
      </c>
      <c r="W124" s="155">
        <v>0</v>
      </c>
      <c r="X124" s="155">
        <v>0</v>
      </c>
      <c r="Y124" s="155">
        <v>0</v>
      </c>
      <c r="Z124" s="155">
        <v>0</v>
      </c>
      <c r="AA124" s="155">
        <v>0</v>
      </c>
      <c r="AB124" s="155">
        <v>0</v>
      </c>
      <c r="AC124" s="155">
        <v>0</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0</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0</v>
      </c>
      <c r="T126" s="155">
        <v>0</v>
      </c>
      <c r="U126" s="155">
        <v>0</v>
      </c>
      <c r="V126" s="155">
        <v>0</v>
      </c>
      <c r="W126" s="155">
        <v>0</v>
      </c>
      <c r="X126" s="155">
        <v>0</v>
      </c>
      <c r="Y126" s="155">
        <v>0</v>
      </c>
      <c r="Z126" s="155">
        <v>0</v>
      </c>
      <c r="AA126" s="155">
        <v>0</v>
      </c>
      <c r="AB126" s="155">
        <v>0</v>
      </c>
      <c r="AC126" s="155">
        <v>0</v>
      </c>
      <c r="AD126" s="155">
        <v>0</v>
      </c>
      <c r="AE126" s="155">
        <v>0</v>
      </c>
      <c r="AF126" s="155">
        <v>0</v>
      </c>
      <c r="AG126" s="155">
        <v>0</v>
      </c>
      <c r="AH126" s="155">
        <v>0</v>
      </c>
      <c r="AI126" s="155">
        <v>0</v>
      </c>
      <c r="AJ126" s="155">
        <v>0</v>
      </c>
      <c r="AK126" s="155">
        <v>0</v>
      </c>
      <c r="AL126" s="155">
        <v>0</v>
      </c>
      <c r="AM126" s="155">
        <v>0</v>
      </c>
      <c r="AN126" s="155">
        <v>0</v>
      </c>
      <c r="AO126" s="155">
        <v>0</v>
      </c>
      <c r="AP126" s="155">
        <v>0</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0</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0</v>
      </c>
      <c r="T128" s="155">
        <v>0</v>
      </c>
      <c r="U128" s="155">
        <v>0</v>
      </c>
      <c r="V128" s="155">
        <v>0</v>
      </c>
      <c r="W128" s="155">
        <v>0</v>
      </c>
      <c r="X128" s="155">
        <v>0</v>
      </c>
      <c r="Y128" s="155">
        <v>0</v>
      </c>
      <c r="Z128" s="155">
        <v>0</v>
      </c>
      <c r="AA128" s="155">
        <v>0</v>
      </c>
      <c r="AB128" s="155">
        <v>0</v>
      </c>
      <c r="AC128" s="155">
        <v>0</v>
      </c>
      <c r="AD128" s="155">
        <v>0</v>
      </c>
      <c r="AE128" s="155">
        <v>0</v>
      </c>
      <c r="AF128" s="155">
        <v>0</v>
      </c>
      <c r="AG128" s="155">
        <v>0</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701</v>
      </c>
      <c r="B131" s="179">
        <v>2</v>
      </c>
      <c r="C131" s="155">
        <v>0</v>
      </c>
      <c r="D131" s="155">
        <v>0</v>
      </c>
      <c r="E131" s="155">
        <v>0</v>
      </c>
      <c r="F131" s="155">
        <v>0</v>
      </c>
      <c r="G131" s="155">
        <v>0</v>
      </c>
      <c r="H131" s="155">
        <v>1</v>
      </c>
      <c r="I131" s="155">
        <v>0</v>
      </c>
      <c r="J131" s="155">
        <v>0</v>
      </c>
      <c r="K131" s="155">
        <v>0</v>
      </c>
      <c r="L131" s="155">
        <v>0</v>
      </c>
      <c r="M131" s="155">
        <v>0</v>
      </c>
      <c r="N131" s="155">
        <v>0</v>
      </c>
      <c r="O131" s="155">
        <v>0</v>
      </c>
      <c r="P131" s="155">
        <v>0</v>
      </c>
      <c r="Q131" s="155">
        <v>0</v>
      </c>
      <c r="R131" s="155">
        <v>0</v>
      </c>
      <c r="S131" s="155">
        <v>0</v>
      </c>
      <c r="T131" s="155">
        <v>0</v>
      </c>
      <c r="U131" s="155">
        <v>0</v>
      </c>
      <c r="V131" s="155">
        <v>0</v>
      </c>
      <c r="W131" s="155">
        <v>0</v>
      </c>
      <c r="X131" s="155">
        <v>0</v>
      </c>
      <c r="Y131" s="155">
        <v>0</v>
      </c>
      <c r="Z131" s="155">
        <v>0</v>
      </c>
      <c r="AA131" s="155">
        <v>0</v>
      </c>
      <c r="AB131" s="155">
        <v>0</v>
      </c>
      <c r="AC131" s="155">
        <v>1</v>
      </c>
      <c r="AD131" s="155">
        <v>0</v>
      </c>
      <c r="AE131" s="155">
        <v>0</v>
      </c>
      <c r="AF131" s="155">
        <v>0</v>
      </c>
      <c r="AG131" s="155">
        <v>0</v>
      </c>
      <c r="AH131" s="155">
        <v>0</v>
      </c>
      <c r="AI131" s="155">
        <v>0</v>
      </c>
      <c r="AJ131" s="155">
        <v>0</v>
      </c>
      <c r="AK131" s="155">
        <v>0</v>
      </c>
      <c r="AL131" s="155">
        <v>0</v>
      </c>
      <c r="AM131" s="155">
        <v>0</v>
      </c>
      <c r="AN131" s="155">
        <v>0</v>
      </c>
      <c r="AO131" s="155">
        <v>0</v>
      </c>
      <c r="AP131" s="155">
        <v>0</v>
      </c>
    </row>
    <row r="132" spans="1:42" ht="15.6" x14ac:dyDescent="0.3">
      <c r="A132" s="180" t="s">
        <v>617</v>
      </c>
      <c r="B132" s="179">
        <v>1</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0</v>
      </c>
      <c r="T132" s="155">
        <v>0</v>
      </c>
      <c r="U132" s="155">
        <v>0</v>
      </c>
      <c r="V132" s="155">
        <v>0</v>
      </c>
      <c r="W132" s="155">
        <v>0</v>
      </c>
      <c r="X132" s="155">
        <v>0</v>
      </c>
      <c r="Y132" s="155">
        <v>0</v>
      </c>
      <c r="Z132" s="155">
        <v>0</v>
      </c>
      <c r="AA132" s="155">
        <v>0</v>
      </c>
      <c r="AB132" s="155">
        <v>0</v>
      </c>
      <c r="AC132" s="155">
        <v>0</v>
      </c>
      <c r="AD132" s="155">
        <v>0</v>
      </c>
      <c r="AE132" s="155">
        <v>0</v>
      </c>
      <c r="AF132" s="155">
        <v>0</v>
      </c>
      <c r="AG132" s="155">
        <v>1</v>
      </c>
      <c r="AH132" s="155">
        <v>0</v>
      </c>
      <c r="AI132" s="155">
        <v>0</v>
      </c>
      <c r="AJ132" s="155">
        <v>0</v>
      </c>
      <c r="AK132" s="155">
        <v>0</v>
      </c>
      <c r="AL132" s="155">
        <v>0</v>
      </c>
      <c r="AM132" s="155">
        <v>0</v>
      </c>
      <c r="AN132" s="155">
        <v>0</v>
      </c>
      <c r="AO132" s="155">
        <v>0</v>
      </c>
      <c r="AP132" s="155">
        <v>0</v>
      </c>
    </row>
    <row r="133" spans="1:42" ht="15.6" x14ac:dyDescent="0.3">
      <c r="A133" s="180" t="s">
        <v>605</v>
      </c>
      <c r="B133" s="179">
        <v>0</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0</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0</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0</v>
      </c>
      <c r="AI134" s="155">
        <v>0</v>
      </c>
      <c r="AJ134" s="155">
        <v>0</v>
      </c>
      <c r="AK134" s="155">
        <v>0</v>
      </c>
      <c r="AL134" s="155">
        <v>0</v>
      </c>
      <c r="AM134" s="155">
        <v>0</v>
      </c>
      <c r="AN134" s="155">
        <v>0</v>
      </c>
      <c r="AO134" s="155">
        <v>0</v>
      </c>
      <c r="AP134" s="155">
        <v>0</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0</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0</v>
      </c>
      <c r="AH139" s="155">
        <v>0</v>
      </c>
      <c r="AI139" s="155">
        <v>0</v>
      </c>
      <c r="AJ139" s="155">
        <v>0</v>
      </c>
      <c r="AK139" s="155">
        <v>0</v>
      </c>
      <c r="AL139" s="155">
        <v>0</v>
      </c>
      <c r="AM139" s="155">
        <v>0</v>
      </c>
      <c r="AN139" s="155">
        <v>0</v>
      </c>
      <c r="AO139" s="155">
        <v>0</v>
      </c>
      <c r="AP139" s="155">
        <v>0</v>
      </c>
    </row>
    <row r="140" spans="1:42" ht="15.6" x14ac:dyDescent="0.3">
      <c r="A140" s="180" t="s">
        <v>705</v>
      </c>
      <c r="B140" s="179">
        <v>1</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1</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12</v>
      </c>
      <c r="C141" s="155">
        <v>0</v>
      </c>
      <c r="D141" s="155">
        <v>0</v>
      </c>
      <c r="E141" s="155">
        <v>0</v>
      </c>
      <c r="F141" s="155">
        <v>0</v>
      </c>
      <c r="G141" s="155">
        <v>0</v>
      </c>
      <c r="H141" s="155">
        <v>2</v>
      </c>
      <c r="I141" s="155">
        <v>0</v>
      </c>
      <c r="J141" s="155">
        <v>1</v>
      </c>
      <c r="K141" s="155">
        <v>0</v>
      </c>
      <c r="L141" s="155">
        <v>0</v>
      </c>
      <c r="M141" s="155">
        <v>0</v>
      </c>
      <c r="N141" s="155">
        <v>0</v>
      </c>
      <c r="O141" s="155">
        <v>0</v>
      </c>
      <c r="P141" s="155">
        <v>0</v>
      </c>
      <c r="Q141" s="155">
        <v>0</v>
      </c>
      <c r="R141" s="155">
        <v>0</v>
      </c>
      <c r="S141" s="155">
        <v>6</v>
      </c>
      <c r="T141" s="155">
        <v>0</v>
      </c>
      <c r="U141" s="155">
        <v>0</v>
      </c>
      <c r="V141" s="155">
        <v>0</v>
      </c>
      <c r="W141" s="155">
        <v>0</v>
      </c>
      <c r="X141" s="155">
        <v>0</v>
      </c>
      <c r="Y141" s="155">
        <v>0</v>
      </c>
      <c r="Z141" s="155">
        <v>0</v>
      </c>
      <c r="AA141" s="155">
        <v>0</v>
      </c>
      <c r="AB141" s="155">
        <v>0</v>
      </c>
      <c r="AC141" s="155">
        <v>1</v>
      </c>
      <c r="AD141" s="155">
        <v>0</v>
      </c>
      <c r="AE141" s="155">
        <v>0</v>
      </c>
      <c r="AF141" s="155">
        <v>0</v>
      </c>
      <c r="AG141" s="155">
        <v>0</v>
      </c>
      <c r="AH141" s="155">
        <v>0</v>
      </c>
      <c r="AI141" s="155">
        <v>1</v>
      </c>
      <c r="AJ141" s="155">
        <v>1</v>
      </c>
      <c r="AK141" s="155">
        <v>0</v>
      </c>
      <c r="AL141" s="155">
        <v>0</v>
      </c>
      <c r="AM141" s="155">
        <v>0</v>
      </c>
      <c r="AN141" s="155">
        <v>0</v>
      </c>
      <c r="AO141" s="155">
        <v>0</v>
      </c>
      <c r="AP141" s="155">
        <v>0</v>
      </c>
    </row>
    <row r="142" spans="1:42" ht="15.6" x14ac:dyDescent="0.3">
      <c r="A142" s="180" t="s">
        <v>550</v>
      </c>
      <c r="B142" s="179">
        <v>0</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0</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0</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49</v>
      </c>
      <c r="C148" s="155">
        <v>0</v>
      </c>
      <c r="D148" s="155">
        <v>0</v>
      </c>
      <c r="E148" s="155">
        <v>0</v>
      </c>
      <c r="F148" s="155">
        <v>0</v>
      </c>
      <c r="G148" s="155">
        <v>0</v>
      </c>
      <c r="H148" s="155">
        <v>2</v>
      </c>
      <c r="I148" s="155">
        <v>0</v>
      </c>
      <c r="J148" s="155">
        <v>0</v>
      </c>
      <c r="K148" s="155">
        <v>0</v>
      </c>
      <c r="L148" s="155">
        <v>0</v>
      </c>
      <c r="M148" s="155">
        <v>0</v>
      </c>
      <c r="N148" s="155">
        <v>0</v>
      </c>
      <c r="O148" s="155">
        <v>0</v>
      </c>
      <c r="P148" s="155">
        <v>0</v>
      </c>
      <c r="Q148" s="155">
        <v>3</v>
      </c>
      <c r="R148" s="155">
        <v>2</v>
      </c>
      <c r="S148" s="155">
        <v>9</v>
      </c>
      <c r="T148" s="155">
        <v>8</v>
      </c>
      <c r="U148" s="155">
        <v>0</v>
      </c>
      <c r="V148" s="155">
        <v>0</v>
      </c>
      <c r="W148" s="155">
        <v>0</v>
      </c>
      <c r="X148" s="155">
        <v>0</v>
      </c>
      <c r="Y148" s="155">
        <v>0</v>
      </c>
      <c r="Z148" s="155">
        <v>0</v>
      </c>
      <c r="AA148" s="155">
        <v>0</v>
      </c>
      <c r="AB148" s="155">
        <v>0</v>
      </c>
      <c r="AC148" s="155">
        <v>13</v>
      </c>
      <c r="AD148" s="155">
        <v>0</v>
      </c>
      <c r="AE148" s="155">
        <v>0</v>
      </c>
      <c r="AF148" s="155">
        <v>0</v>
      </c>
      <c r="AG148" s="155">
        <v>6</v>
      </c>
      <c r="AH148" s="155">
        <v>0</v>
      </c>
      <c r="AI148" s="155">
        <v>0</v>
      </c>
      <c r="AJ148" s="155">
        <v>4</v>
      </c>
      <c r="AK148" s="155">
        <v>0</v>
      </c>
      <c r="AL148" s="155">
        <v>0</v>
      </c>
      <c r="AM148" s="155">
        <v>1</v>
      </c>
      <c r="AN148" s="155">
        <v>0</v>
      </c>
      <c r="AO148" s="155">
        <v>0</v>
      </c>
      <c r="AP148" s="155">
        <v>1</v>
      </c>
    </row>
    <row r="149" spans="1:42" ht="15.6" x14ac:dyDescent="0.3">
      <c r="A149" s="180" t="s">
        <v>709</v>
      </c>
      <c r="B149" s="179">
        <v>0</v>
      </c>
      <c r="C149" s="155">
        <v>0</v>
      </c>
      <c r="D149" s="155">
        <v>0</v>
      </c>
      <c r="E149" s="155">
        <v>0</v>
      </c>
      <c r="F149" s="155">
        <v>0</v>
      </c>
      <c r="G149" s="155">
        <v>0</v>
      </c>
      <c r="H149" s="155">
        <v>0</v>
      </c>
      <c r="I149" s="155">
        <v>0</v>
      </c>
      <c r="J149" s="155">
        <v>0</v>
      </c>
      <c r="K149" s="155">
        <v>0</v>
      </c>
      <c r="L149" s="155">
        <v>0</v>
      </c>
      <c r="M149" s="155">
        <v>0</v>
      </c>
      <c r="N149" s="155">
        <v>0</v>
      </c>
      <c r="O149" s="155">
        <v>0</v>
      </c>
      <c r="P149" s="155">
        <v>0</v>
      </c>
      <c r="Q149" s="155">
        <v>0</v>
      </c>
      <c r="R149" s="155">
        <v>0</v>
      </c>
      <c r="S149" s="155">
        <v>0</v>
      </c>
      <c r="T149" s="155">
        <v>0</v>
      </c>
      <c r="U149" s="155">
        <v>0</v>
      </c>
      <c r="V149" s="155">
        <v>0</v>
      </c>
      <c r="W149" s="155">
        <v>0</v>
      </c>
      <c r="X149" s="155">
        <v>0</v>
      </c>
      <c r="Y149" s="155">
        <v>0</v>
      </c>
      <c r="Z149" s="155">
        <v>0</v>
      </c>
      <c r="AA149" s="155">
        <v>0</v>
      </c>
      <c r="AB149" s="155">
        <v>0</v>
      </c>
      <c r="AC149" s="155">
        <v>0</v>
      </c>
      <c r="AD149" s="155">
        <v>0</v>
      </c>
      <c r="AE149" s="155">
        <v>0</v>
      </c>
      <c r="AF149" s="155">
        <v>0</v>
      </c>
      <c r="AG149" s="155">
        <v>0</v>
      </c>
      <c r="AH149" s="155">
        <v>0</v>
      </c>
      <c r="AI149" s="155">
        <v>0</v>
      </c>
      <c r="AJ149" s="155">
        <v>0</v>
      </c>
      <c r="AK149" s="155">
        <v>0</v>
      </c>
      <c r="AL149" s="155">
        <v>0</v>
      </c>
      <c r="AM149" s="155">
        <v>0</v>
      </c>
      <c r="AN149" s="155">
        <v>0</v>
      </c>
      <c r="AO149" s="155">
        <v>0</v>
      </c>
      <c r="AP149" s="155">
        <v>0</v>
      </c>
    </row>
    <row r="150" spans="1:42" ht="15.6" x14ac:dyDescent="0.3">
      <c r="A150" s="180" t="s">
        <v>710</v>
      </c>
      <c r="B150" s="179">
        <v>1</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1</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1" t="s">
        <v>711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551</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712</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528</v>
      </c>
      <c r="B154" s="179">
        <v>0</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0</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618</v>
      </c>
      <c r="B155" s="179">
        <v>2</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2</v>
      </c>
      <c r="AP155" s="155">
        <v>0</v>
      </c>
    </row>
    <row r="156" spans="1:42" ht="15.6" x14ac:dyDescent="0.3">
      <c r="A156" s="180" t="s">
        <v>713</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714</v>
      </c>
      <c r="B157" s="179">
        <v>0</v>
      </c>
      <c r="C157" s="155">
        <v>0</v>
      </c>
      <c r="D157" s="155">
        <v>0</v>
      </c>
      <c r="E157" s="155">
        <v>0</v>
      </c>
      <c r="F157" s="155">
        <v>0</v>
      </c>
      <c r="G157" s="155">
        <v>0</v>
      </c>
      <c r="H157" s="155">
        <v>0</v>
      </c>
      <c r="I157" s="155">
        <v>0</v>
      </c>
      <c r="J157" s="155">
        <v>0</v>
      </c>
      <c r="K157" s="155">
        <v>0</v>
      </c>
      <c r="L157" s="155">
        <v>0</v>
      </c>
      <c r="M157" s="155">
        <v>0</v>
      </c>
      <c r="N157" s="155">
        <v>0</v>
      </c>
      <c r="O157" s="155">
        <v>0</v>
      </c>
      <c r="P157" s="155">
        <v>0</v>
      </c>
      <c r="Q157" s="155">
        <v>0</v>
      </c>
      <c r="R157" s="155">
        <v>0</v>
      </c>
      <c r="S157" s="155">
        <v>0</v>
      </c>
      <c r="T157" s="155">
        <v>0</v>
      </c>
      <c r="U157" s="155">
        <v>0</v>
      </c>
      <c r="V157" s="155">
        <v>0</v>
      </c>
      <c r="W157" s="155">
        <v>0</v>
      </c>
      <c r="X157" s="155">
        <v>0</v>
      </c>
      <c r="Y157" s="155">
        <v>0</v>
      </c>
      <c r="Z157" s="155">
        <v>0</v>
      </c>
      <c r="AA157" s="155">
        <v>0</v>
      </c>
      <c r="AB157" s="155">
        <v>0</v>
      </c>
      <c r="AC157" s="155">
        <v>0</v>
      </c>
      <c r="AD157" s="155">
        <v>0</v>
      </c>
      <c r="AE157" s="155">
        <v>0</v>
      </c>
      <c r="AF157" s="155">
        <v>0</v>
      </c>
      <c r="AG157" s="155">
        <v>0</v>
      </c>
      <c r="AH157" s="155">
        <v>0</v>
      </c>
      <c r="AI157" s="155">
        <v>0</v>
      </c>
      <c r="AJ157" s="155">
        <v>0</v>
      </c>
      <c r="AK157" s="155">
        <v>0</v>
      </c>
      <c r="AL157" s="155">
        <v>0</v>
      </c>
      <c r="AM157" s="155">
        <v>0</v>
      </c>
      <c r="AN157" s="155">
        <v>0</v>
      </c>
      <c r="AO157" s="155">
        <v>0</v>
      </c>
      <c r="AP157" s="155">
        <v>0</v>
      </c>
    </row>
    <row r="158" spans="1:42" ht="15.6" x14ac:dyDescent="0.3">
      <c r="A158" s="180" t="s">
        <v>715</v>
      </c>
      <c r="B158" s="179">
        <v>4</v>
      </c>
      <c r="C158" s="155">
        <v>0</v>
      </c>
      <c r="D158" s="155">
        <v>0</v>
      </c>
      <c r="E158" s="155">
        <v>0</v>
      </c>
      <c r="F158" s="155">
        <v>0</v>
      </c>
      <c r="G158" s="155">
        <v>0</v>
      </c>
      <c r="H158" s="155">
        <v>1</v>
      </c>
      <c r="I158" s="155">
        <v>0</v>
      </c>
      <c r="J158" s="155">
        <v>0</v>
      </c>
      <c r="K158" s="155">
        <v>0</v>
      </c>
      <c r="L158" s="155">
        <v>0</v>
      </c>
      <c r="M158" s="155">
        <v>0</v>
      </c>
      <c r="N158" s="155">
        <v>0</v>
      </c>
      <c r="O158" s="155">
        <v>0</v>
      </c>
      <c r="P158" s="155">
        <v>0</v>
      </c>
      <c r="Q158" s="155">
        <v>0</v>
      </c>
      <c r="R158" s="155">
        <v>0</v>
      </c>
      <c r="S158" s="155">
        <v>1</v>
      </c>
      <c r="T158" s="155">
        <v>0</v>
      </c>
      <c r="U158" s="155">
        <v>0</v>
      </c>
      <c r="V158" s="155">
        <v>0</v>
      </c>
      <c r="W158" s="155">
        <v>0</v>
      </c>
      <c r="X158" s="155">
        <v>0</v>
      </c>
      <c r="Y158" s="155">
        <v>0</v>
      </c>
      <c r="Z158" s="155">
        <v>0</v>
      </c>
      <c r="AA158" s="155">
        <v>0</v>
      </c>
      <c r="AB158" s="155">
        <v>0</v>
      </c>
      <c r="AC158" s="155">
        <v>0</v>
      </c>
      <c r="AD158" s="155">
        <v>0</v>
      </c>
      <c r="AE158" s="155">
        <v>0</v>
      </c>
      <c r="AF158" s="155">
        <v>0</v>
      </c>
      <c r="AG158" s="155">
        <v>1</v>
      </c>
      <c r="AH158" s="155">
        <v>1</v>
      </c>
      <c r="AI158" s="155">
        <v>0</v>
      </c>
      <c r="AJ158" s="155">
        <v>0</v>
      </c>
      <c r="AK158" s="155">
        <v>0</v>
      </c>
      <c r="AL158" s="155">
        <v>0</v>
      </c>
      <c r="AM158" s="155">
        <v>0</v>
      </c>
      <c r="AN158" s="155">
        <v>0</v>
      </c>
      <c r="AO158" s="155">
        <v>0</v>
      </c>
      <c r="AP158" s="155">
        <v>0</v>
      </c>
    </row>
    <row r="159" spans="1:42" ht="15.6" x14ac:dyDescent="0.3">
      <c r="A159" s="180" t="s">
        <v>716</v>
      </c>
      <c r="B159" s="179">
        <v>0</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607</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626</v>
      </c>
      <c r="B161" s="179">
        <v>0</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0</v>
      </c>
      <c r="T161" s="155">
        <v>0</v>
      </c>
      <c r="U161" s="155">
        <v>0</v>
      </c>
      <c r="V161" s="155">
        <v>0</v>
      </c>
      <c r="W161" s="155">
        <v>0</v>
      </c>
      <c r="X161" s="155">
        <v>0</v>
      </c>
      <c r="Y161" s="155">
        <v>0</v>
      </c>
      <c r="Z161" s="155">
        <v>0</v>
      </c>
      <c r="AA161" s="155">
        <v>0</v>
      </c>
      <c r="AB161" s="155">
        <v>0</v>
      </c>
      <c r="AC161" s="155">
        <v>0</v>
      </c>
      <c r="AD161" s="155">
        <v>0</v>
      </c>
      <c r="AE161" s="155">
        <v>0</v>
      </c>
      <c r="AF161" s="155">
        <v>0</v>
      </c>
      <c r="AG161" s="155">
        <v>0</v>
      </c>
      <c r="AH161" s="155">
        <v>0</v>
      </c>
      <c r="AI161" s="155">
        <v>0</v>
      </c>
      <c r="AJ161" s="155">
        <v>0</v>
      </c>
      <c r="AK161" s="155">
        <v>0</v>
      </c>
      <c r="AL161" s="155">
        <v>0</v>
      </c>
      <c r="AM161" s="155">
        <v>0</v>
      </c>
      <c r="AN161" s="155">
        <v>0</v>
      </c>
      <c r="AO161" s="155">
        <v>0</v>
      </c>
      <c r="AP161" s="155">
        <v>0</v>
      </c>
    </row>
    <row r="162" spans="1:42" ht="15.6" x14ac:dyDescent="0.3">
      <c r="A162" s="180" t="s">
        <v>305</v>
      </c>
      <c r="B162" s="179">
        <v>40</v>
      </c>
      <c r="C162" s="155">
        <v>0</v>
      </c>
      <c r="D162" s="155">
        <v>0</v>
      </c>
      <c r="E162" s="155">
        <v>0</v>
      </c>
      <c r="F162" s="155">
        <v>0</v>
      </c>
      <c r="G162" s="155">
        <v>0</v>
      </c>
      <c r="H162" s="155">
        <v>0</v>
      </c>
      <c r="I162" s="155">
        <v>0</v>
      </c>
      <c r="J162" s="155">
        <v>0</v>
      </c>
      <c r="K162" s="155">
        <v>0</v>
      </c>
      <c r="L162" s="155">
        <v>0</v>
      </c>
      <c r="M162" s="155">
        <v>0</v>
      </c>
      <c r="N162" s="155">
        <v>0</v>
      </c>
      <c r="O162" s="155">
        <v>0</v>
      </c>
      <c r="P162" s="155">
        <v>0</v>
      </c>
      <c r="Q162" s="155">
        <v>0</v>
      </c>
      <c r="R162" s="155">
        <v>0</v>
      </c>
      <c r="S162" s="155">
        <v>29</v>
      </c>
      <c r="T162" s="155">
        <v>1</v>
      </c>
      <c r="U162" s="155">
        <v>0</v>
      </c>
      <c r="V162" s="155">
        <v>0</v>
      </c>
      <c r="W162" s="155">
        <v>0</v>
      </c>
      <c r="X162" s="155">
        <v>0</v>
      </c>
      <c r="Y162" s="155">
        <v>0</v>
      </c>
      <c r="Z162" s="155">
        <v>0</v>
      </c>
      <c r="AA162" s="155">
        <v>0</v>
      </c>
      <c r="AB162" s="155">
        <v>0</v>
      </c>
      <c r="AC162" s="155">
        <v>5</v>
      </c>
      <c r="AD162" s="155">
        <v>0</v>
      </c>
      <c r="AE162" s="155">
        <v>0</v>
      </c>
      <c r="AF162" s="155">
        <v>0</v>
      </c>
      <c r="AG162" s="155">
        <v>2</v>
      </c>
      <c r="AH162" s="155">
        <v>0</v>
      </c>
      <c r="AI162" s="155">
        <v>0</v>
      </c>
      <c r="AJ162" s="155">
        <v>0</v>
      </c>
      <c r="AK162" s="155">
        <v>0</v>
      </c>
      <c r="AL162" s="155">
        <v>0</v>
      </c>
      <c r="AM162" s="155">
        <v>0</v>
      </c>
      <c r="AN162" s="155">
        <v>2</v>
      </c>
      <c r="AO162" s="155">
        <v>0</v>
      </c>
      <c r="AP162" s="155">
        <v>1</v>
      </c>
    </row>
    <row r="163" spans="1:42" ht="15.6" x14ac:dyDescent="0.3">
      <c r="A163" s="180" t="s">
        <v>586</v>
      </c>
      <c r="B163" s="179">
        <v>0</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0</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498</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585</v>
      </c>
      <c r="B165" s="179">
        <v>0</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0</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0</v>
      </c>
      <c r="AI165" s="155">
        <v>0</v>
      </c>
      <c r="AJ165" s="155">
        <v>0</v>
      </c>
      <c r="AK165" s="155">
        <v>0</v>
      </c>
      <c r="AL165" s="155">
        <v>0</v>
      </c>
      <c r="AM165" s="155">
        <v>0</v>
      </c>
      <c r="AN165" s="155">
        <v>0</v>
      </c>
      <c r="AO165" s="155">
        <v>0</v>
      </c>
      <c r="AP165" s="155">
        <v>0</v>
      </c>
    </row>
    <row r="166" spans="1:42" ht="15.6" x14ac:dyDescent="0.3">
      <c r="A166" s="180" t="s">
        <v>500</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717</v>
      </c>
      <c r="B167" s="179">
        <v>0</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0</v>
      </c>
      <c r="T167" s="155">
        <v>0</v>
      </c>
      <c r="U167" s="155">
        <v>0</v>
      </c>
      <c r="V167" s="155">
        <v>0</v>
      </c>
      <c r="W167" s="155">
        <v>0</v>
      </c>
      <c r="X167" s="155">
        <v>0</v>
      </c>
      <c r="Y167" s="155">
        <v>0</v>
      </c>
      <c r="Z167" s="155">
        <v>0</v>
      </c>
      <c r="AA167" s="155">
        <v>0</v>
      </c>
      <c r="AB167" s="155">
        <v>0</v>
      </c>
      <c r="AC167" s="155">
        <v>0</v>
      </c>
      <c r="AD167" s="155">
        <v>0</v>
      </c>
      <c r="AE167" s="155">
        <v>0</v>
      </c>
      <c r="AF167" s="155">
        <v>0</v>
      </c>
      <c r="AG167" s="155">
        <v>0</v>
      </c>
      <c r="AH167" s="155">
        <v>0</v>
      </c>
      <c r="AI167" s="155">
        <v>0</v>
      </c>
      <c r="AJ167" s="155">
        <v>0</v>
      </c>
      <c r="AK167" s="155">
        <v>0</v>
      </c>
      <c r="AL167" s="155">
        <v>0</v>
      </c>
      <c r="AM167" s="155">
        <v>0</v>
      </c>
      <c r="AN167" s="155">
        <v>0</v>
      </c>
      <c r="AO167" s="155">
        <v>0</v>
      </c>
      <c r="AP167" s="155">
        <v>0</v>
      </c>
    </row>
    <row r="168" spans="1:42" ht="15.6" x14ac:dyDescent="0.3">
      <c r="A168" s="180" t="s">
        <v>584</v>
      </c>
      <c r="B168" s="179">
        <v>0</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0</v>
      </c>
      <c r="T168" s="155">
        <v>0</v>
      </c>
      <c r="U168" s="155">
        <v>0</v>
      </c>
      <c r="V168" s="155">
        <v>0</v>
      </c>
      <c r="W168" s="155">
        <v>0</v>
      </c>
      <c r="X168" s="155">
        <v>0</v>
      </c>
      <c r="Y168" s="155">
        <v>0</v>
      </c>
      <c r="Z168" s="155">
        <v>0</v>
      </c>
      <c r="AA168" s="155">
        <v>0</v>
      </c>
      <c r="AB168" s="155">
        <v>0</v>
      </c>
      <c r="AC168" s="155">
        <v>0</v>
      </c>
      <c r="AD168" s="155">
        <v>0</v>
      </c>
      <c r="AE168" s="155">
        <v>0</v>
      </c>
      <c r="AF168" s="155">
        <v>0</v>
      </c>
      <c r="AG168" s="155">
        <v>0</v>
      </c>
      <c r="AH168" s="155">
        <v>0</v>
      </c>
      <c r="AI168" s="155">
        <v>0</v>
      </c>
      <c r="AJ168" s="155">
        <v>0</v>
      </c>
      <c r="AK168" s="155">
        <v>0</v>
      </c>
      <c r="AL168" s="155">
        <v>0</v>
      </c>
      <c r="AM168" s="155">
        <v>0</v>
      </c>
      <c r="AN168" s="155">
        <v>0</v>
      </c>
      <c r="AO168" s="155">
        <v>0</v>
      </c>
      <c r="AP168" s="155">
        <v>0</v>
      </c>
    </row>
    <row r="169" spans="1:42" ht="15.6" x14ac:dyDescent="0.3">
      <c r="A169" s="180" t="s">
        <v>512</v>
      </c>
      <c r="B169" s="179">
        <v>3</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2</v>
      </c>
      <c r="T169" s="155">
        <v>0</v>
      </c>
      <c r="U169" s="155">
        <v>0</v>
      </c>
      <c r="V169" s="155">
        <v>0</v>
      </c>
      <c r="W169" s="155">
        <v>0</v>
      </c>
      <c r="X169" s="155">
        <v>0</v>
      </c>
      <c r="Y169" s="155">
        <v>0</v>
      </c>
      <c r="Z169" s="155">
        <v>0</v>
      </c>
      <c r="AA169" s="155">
        <v>0</v>
      </c>
      <c r="AB169" s="155">
        <v>0</v>
      </c>
      <c r="AC169" s="155">
        <v>0</v>
      </c>
      <c r="AD169" s="155">
        <v>0</v>
      </c>
      <c r="AE169" s="155">
        <v>0</v>
      </c>
      <c r="AF169" s="155">
        <v>0</v>
      </c>
      <c r="AG169" s="155">
        <v>1</v>
      </c>
      <c r="AH169" s="155">
        <v>0</v>
      </c>
      <c r="AI169" s="155">
        <v>0</v>
      </c>
      <c r="AJ169" s="155">
        <v>0</v>
      </c>
      <c r="AK169" s="155">
        <v>0</v>
      </c>
      <c r="AL169" s="155">
        <v>0</v>
      </c>
      <c r="AM169" s="155">
        <v>0</v>
      </c>
      <c r="AN169" s="155">
        <v>0</v>
      </c>
      <c r="AO169" s="155">
        <v>0</v>
      </c>
      <c r="AP169" s="155">
        <v>0</v>
      </c>
    </row>
    <row r="170" spans="1:42" ht="15.6" x14ac:dyDescent="0.3">
      <c r="A170" s="180" t="s">
        <v>619</v>
      </c>
      <c r="B170" s="179">
        <v>0</v>
      </c>
      <c r="C170" s="155">
        <v>0</v>
      </c>
      <c r="D170" s="155">
        <v>0</v>
      </c>
      <c r="E170" s="155">
        <v>0</v>
      </c>
      <c r="F170" s="155">
        <v>0</v>
      </c>
      <c r="G170" s="155">
        <v>0</v>
      </c>
      <c r="H170" s="155">
        <v>0</v>
      </c>
      <c r="I170" s="155">
        <v>0</v>
      </c>
      <c r="J170" s="155">
        <v>0</v>
      </c>
      <c r="K170" s="155">
        <v>0</v>
      </c>
      <c r="L170" s="155">
        <v>0</v>
      </c>
      <c r="M170" s="155">
        <v>0</v>
      </c>
      <c r="N170" s="155">
        <v>0</v>
      </c>
      <c r="O170" s="155">
        <v>0</v>
      </c>
      <c r="P170" s="155">
        <v>0</v>
      </c>
      <c r="Q170" s="155">
        <v>0</v>
      </c>
      <c r="R170" s="155">
        <v>0</v>
      </c>
      <c r="S170" s="155">
        <v>0</v>
      </c>
      <c r="T170" s="155">
        <v>0</v>
      </c>
      <c r="U170" s="155">
        <v>0</v>
      </c>
      <c r="V170" s="155">
        <v>0</v>
      </c>
      <c r="W170" s="155">
        <v>0</v>
      </c>
      <c r="X170" s="155">
        <v>0</v>
      </c>
      <c r="Y170" s="155">
        <v>0</v>
      </c>
      <c r="Z170" s="155">
        <v>0</v>
      </c>
      <c r="AA170" s="155">
        <v>0</v>
      </c>
      <c r="AB170" s="155">
        <v>0</v>
      </c>
      <c r="AC170" s="155">
        <v>0</v>
      </c>
      <c r="AD170" s="155">
        <v>0</v>
      </c>
      <c r="AE170" s="155">
        <v>0</v>
      </c>
      <c r="AF170" s="155">
        <v>0</v>
      </c>
      <c r="AG170" s="155">
        <v>0</v>
      </c>
      <c r="AH170" s="155">
        <v>0</v>
      </c>
      <c r="AI170" s="155">
        <v>0</v>
      </c>
      <c r="AJ170" s="155">
        <v>0</v>
      </c>
      <c r="AK170" s="155">
        <v>0</v>
      </c>
      <c r="AL170" s="155">
        <v>0</v>
      </c>
      <c r="AM170" s="155">
        <v>0</v>
      </c>
      <c r="AN170" s="155">
        <v>0</v>
      </c>
      <c r="AO170" s="155">
        <v>0</v>
      </c>
      <c r="AP170" s="155">
        <v>0</v>
      </c>
    </row>
    <row r="171" spans="1:42" ht="15.6" x14ac:dyDescent="0.3">
      <c r="A171" s="180" t="s">
        <v>304</v>
      </c>
      <c r="B171" s="179">
        <v>18</v>
      </c>
      <c r="C171" s="155">
        <v>0</v>
      </c>
      <c r="D171" s="155">
        <v>0</v>
      </c>
      <c r="E171" s="155">
        <v>0</v>
      </c>
      <c r="F171" s="155">
        <v>0</v>
      </c>
      <c r="G171" s="155">
        <v>0</v>
      </c>
      <c r="H171" s="155">
        <v>1</v>
      </c>
      <c r="I171" s="155">
        <v>0</v>
      </c>
      <c r="J171" s="155">
        <v>0</v>
      </c>
      <c r="K171" s="155">
        <v>0</v>
      </c>
      <c r="L171" s="155">
        <v>0</v>
      </c>
      <c r="M171" s="155">
        <v>0</v>
      </c>
      <c r="N171" s="155">
        <v>0</v>
      </c>
      <c r="O171" s="155">
        <v>0</v>
      </c>
      <c r="P171" s="155">
        <v>0</v>
      </c>
      <c r="Q171" s="155">
        <v>0</v>
      </c>
      <c r="R171" s="155">
        <v>0</v>
      </c>
      <c r="S171" s="155">
        <v>9</v>
      </c>
      <c r="T171" s="155">
        <v>2</v>
      </c>
      <c r="U171" s="155">
        <v>0</v>
      </c>
      <c r="V171" s="155">
        <v>0</v>
      </c>
      <c r="W171" s="155">
        <v>0</v>
      </c>
      <c r="X171" s="155">
        <v>0</v>
      </c>
      <c r="Y171" s="155">
        <v>0</v>
      </c>
      <c r="Z171" s="155">
        <v>0</v>
      </c>
      <c r="AA171" s="155">
        <v>0</v>
      </c>
      <c r="AB171" s="155">
        <v>0</v>
      </c>
      <c r="AC171" s="155">
        <v>1</v>
      </c>
      <c r="AD171" s="155">
        <v>0</v>
      </c>
      <c r="AE171" s="155">
        <v>0</v>
      </c>
      <c r="AF171" s="155">
        <v>0</v>
      </c>
      <c r="AG171" s="155">
        <v>2</v>
      </c>
      <c r="AH171" s="155">
        <v>0</v>
      </c>
      <c r="AI171" s="155">
        <v>0</v>
      </c>
      <c r="AJ171" s="155">
        <v>0</v>
      </c>
      <c r="AK171" s="155">
        <v>0</v>
      </c>
      <c r="AL171" s="155">
        <v>0</v>
      </c>
      <c r="AM171" s="155">
        <v>0</v>
      </c>
      <c r="AN171" s="155">
        <v>0</v>
      </c>
      <c r="AO171" s="155">
        <v>0</v>
      </c>
      <c r="AP171" s="155">
        <v>3</v>
      </c>
    </row>
    <row r="172" spans="1:42" ht="15.6" x14ac:dyDescent="0.3">
      <c r="A172" s="180" t="s">
        <v>718</v>
      </c>
      <c r="B172" s="179">
        <v>0</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0</v>
      </c>
      <c r="T172" s="155">
        <v>0</v>
      </c>
      <c r="U172" s="155">
        <v>0</v>
      </c>
      <c r="V172" s="155">
        <v>0</v>
      </c>
      <c r="W172" s="155">
        <v>0</v>
      </c>
      <c r="X172" s="155">
        <v>0</v>
      </c>
      <c r="Y172" s="155">
        <v>0</v>
      </c>
      <c r="Z172" s="155">
        <v>0</v>
      </c>
      <c r="AA172" s="155">
        <v>0</v>
      </c>
      <c r="AB172" s="155">
        <v>0</v>
      </c>
      <c r="AC172" s="155">
        <v>0</v>
      </c>
      <c r="AD172" s="155">
        <v>0</v>
      </c>
      <c r="AE172" s="155">
        <v>0</v>
      </c>
      <c r="AF172" s="155">
        <v>0</v>
      </c>
      <c r="AG172" s="155">
        <v>0</v>
      </c>
      <c r="AH172" s="155">
        <v>0</v>
      </c>
      <c r="AI172" s="155">
        <v>0</v>
      </c>
      <c r="AJ172" s="155">
        <v>0</v>
      </c>
      <c r="AK172" s="155">
        <v>0</v>
      </c>
      <c r="AL172" s="155">
        <v>0</v>
      </c>
      <c r="AM172" s="155">
        <v>0</v>
      </c>
      <c r="AN172" s="155">
        <v>0</v>
      </c>
      <c r="AO172" s="155">
        <v>0</v>
      </c>
      <c r="AP172" s="155">
        <v>0</v>
      </c>
    </row>
    <row r="173" spans="1:42" ht="15.6" x14ac:dyDescent="0.3">
      <c r="A173" s="180" t="s">
        <v>504</v>
      </c>
      <c r="B173" s="179">
        <v>0</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0</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0</v>
      </c>
      <c r="AI173" s="155">
        <v>0</v>
      </c>
      <c r="AJ173" s="155">
        <v>0</v>
      </c>
      <c r="AK173" s="155">
        <v>0</v>
      </c>
      <c r="AL173" s="155">
        <v>0</v>
      </c>
      <c r="AM173" s="155">
        <v>0</v>
      </c>
      <c r="AN173" s="155">
        <v>0</v>
      </c>
      <c r="AO173" s="155">
        <v>0</v>
      </c>
      <c r="AP173" s="155">
        <v>0</v>
      </c>
    </row>
    <row r="174" spans="1:42" ht="15.6" x14ac:dyDescent="0.3">
      <c r="A174" s="180" t="s">
        <v>719</v>
      </c>
      <c r="B174" s="179">
        <v>1</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0</v>
      </c>
      <c r="T174" s="155">
        <v>0</v>
      </c>
      <c r="U174" s="155">
        <v>0</v>
      </c>
      <c r="V174" s="155">
        <v>0</v>
      </c>
      <c r="W174" s="155">
        <v>0</v>
      </c>
      <c r="X174" s="155">
        <v>0</v>
      </c>
      <c r="Y174" s="155">
        <v>0</v>
      </c>
      <c r="Z174" s="155">
        <v>0</v>
      </c>
      <c r="AA174" s="155">
        <v>0</v>
      </c>
      <c r="AB174" s="155">
        <v>0</v>
      </c>
      <c r="AC174" s="155">
        <v>1</v>
      </c>
      <c r="AD174" s="155">
        <v>0</v>
      </c>
      <c r="AE174" s="155">
        <v>0</v>
      </c>
      <c r="AF174" s="155">
        <v>0</v>
      </c>
      <c r="AG174" s="155">
        <v>0</v>
      </c>
      <c r="AH174" s="155">
        <v>0</v>
      </c>
      <c r="AI174" s="155">
        <v>0</v>
      </c>
      <c r="AJ174" s="155">
        <v>0</v>
      </c>
      <c r="AK174" s="155">
        <v>0</v>
      </c>
      <c r="AL174" s="155">
        <v>0</v>
      </c>
      <c r="AM174" s="155">
        <v>0</v>
      </c>
      <c r="AN174" s="155">
        <v>0</v>
      </c>
      <c r="AO174" s="155">
        <v>0</v>
      </c>
      <c r="AP174" s="155">
        <v>0</v>
      </c>
    </row>
    <row r="175" spans="1:42" ht="15.6" x14ac:dyDescent="0.3">
      <c r="A175" s="180" t="s">
        <v>553</v>
      </c>
      <c r="B175" s="179">
        <v>6</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2</v>
      </c>
      <c r="T175" s="155">
        <v>0</v>
      </c>
      <c r="U175" s="155">
        <v>0</v>
      </c>
      <c r="V175" s="155">
        <v>0</v>
      </c>
      <c r="W175" s="155">
        <v>0</v>
      </c>
      <c r="X175" s="155">
        <v>0</v>
      </c>
      <c r="Y175" s="155">
        <v>0</v>
      </c>
      <c r="Z175" s="155">
        <v>0</v>
      </c>
      <c r="AA175" s="155">
        <v>0</v>
      </c>
      <c r="AB175" s="155">
        <v>0</v>
      </c>
      <c r="AC175" s="155">
        <v>3</v>
      </c>
      <c r="AD175" s="155">
        <v>0</v>
      </c>
      <c r="AE175" s="155">
        <v>0</v>
      </c>
      <c r="AF175" s="155">
        <v>0</v>
      </c>
      <c r="AG175" s="155">
        <v>0</v>
      </c>
      <c r="AH175" s="155">
        <v>0</v>
      </c>
      <c r="AI175" s="155">
        <v>0</v>
      </c>
      <c r="AJ175" s="155">
        <v>0</v>
      </c>
      <c r="AK175" s="155">
        <v>0</v>
      </c>
      <c r="AL175" s="155">
        <v>0</v>
      </c>
      <c r="AM175" s="155">
        <v>0</v>
      </c>
      <c r="AN175" s="155">
        <v>0</v>
      </c>
      <c r="AO175" s="155">
        <v>0</v>
      </c>
      <c r="AP175" s="155">
        <v>1</v>
      </c>
    </row>
    <row r="176" spans="1:42" ht="15.6" x14ac:dyDescent="0.3">
      <c r="A176" s="180" t="s">
        <v>720</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583</v>
      </c>
      <c r="B177" s="179">
        <v>0</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0</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0</v>
      </c>
      <c r="AI177" s="155">
        <v>0</v>
      </c>
      <c r="AJ177" s="155">
        <v>0</v>
      </c>
      <c r="AK177" s="155">
        <v>0</v>
      </c>
      <c r="AL177" s="155">
        <v>0</v>
      </c>
      <c r="AM177" s="155">
        <v>0</v>
      </c>
      <c r="AN177" s="155">
        <v>0</v>
      </c>
      <c r="AO177" s="155">
        <v>0</v>
      </c>
      <c r="AP177" s="155">
        <v>0</v>
      </c>
    </row>
    <row r="178" spans="1:42" ht="15.6" x14ac:dyDescent="0.3">
      <c r="A178" s="180" t="s">
        <v>721</v>
      </c>
      <c r="B178" s="179">
        <v>2</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2</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587</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722</v>
      </c>
      <c r="B180" s="179">
        <v>0</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0</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588</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723</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555</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554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724</v>
      </c>
      <c r="B185" s="179">
        <v>0</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0</v>
      </c>
      <c r="T185" s="155">
        <v>0</v>
      </c>
      <c r="U185" s="155">
        <v>0</v>
      </c>
      <c r="V185" s="155">
        <v>0</v>
      </c>
      <c r="W185" s="155">
        <v>0</v>
      </c>
      <c r="X185" s="155">
        <v>0</v>
      </c>
      <c r="Y185" s="155">
        <v>0</v>
      </c>
      <c r="Z185" s="155">
        <v>0</v>
      </c>
      <c r="AA185" s="155">
        <v>0</v>
      </c>
      <c r="AB185" s="155">
        <v>0</v>
      </c>
      <c r="AC185" s="155">
        <v>0</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6" x14ac:dyDescent="0.3">
      <c r="A186" s="180" t="s">
        <v>725</v>
      </c>
      <c r="B186" s="179">
        <v>2</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2</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608</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726</v>
      </c>
      <c r="B188" s="179">
        <v>0</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0</v>
      </c>
      <c r="AH188" s="155">
        <v>0</v>
      </c>
      <c r="AI188" s="155">
        <v>0</v>
      </c>
      <c r="AJ188" s="155">
        <v>0</v>
      </c>
      <c r="AK188" s="155">
        <v>0</v>
      </c>
      <c r="AL188" s="155">
        <v>0</v>
      </c>
      <c r="AM188" s="155">
        <v>0</v>
      </c>
      <c r="AN188" s="155">
        <v>0</v>
      </c>
      <c r="AO188" s="155">
        <v>0</v>
      </c>
      <c r="AP188" s="155">
        <v>0</v>
      </c>
    </row>
    <row r="189" spans="1:42" ht="15.6" x14ac:dyDescent="0.3">
      <c r="A189" s="180" t="s">
        <v>727</v>
      </c>
      <c r="B189" s="179">
        <v>0</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728</v>
      </c>
      <c r="B190" s="179">
        <v>0</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0</v>
      </c>
      <c r="T190" s="155">
        <v>0</v>
      </c>
      <c r="U190" s="155">
        <v>0</v>
      </c>
      <c r="V190" s="155">
        <v>0</v>
      </c>
      <c r="W190" s="155">
        <v>0</v>
      </c>
      <c r="X190" s="155">
        <v>0</v>
      </c>
      <c r="Y190" s="155">
        <v>0</v>
      </c>
      <c r="Z190" s="155">
        <v>0</v>
      </c>
      <c r="AA190" s="155">
        <v>0</v>
      </c>
      <c r="AB190" s="155">
        <v>0</v>
      </c>
      <c r="AC190" s="155">
        <v>0</v>
      </c>
      <c r="AD190" s="155">
        <v>0</v>
      </c>
      <c r="AE190" s="155">
        <v>0</v>
      </c>
      <c r="AF190" s="155">
        <v>0</v>
      </c>
      <c r="AG190" s="155">
        <v>0</v>
      </c>
      <c r="AH190" s="155">
        <v>0</v>
      </c>
      <c r="AI190" s="155">
        <v>0</v>
      </c>
      <c r="AJ190" s="155">
        <v>0</v>
      </c>
      <c r="AK190" s="155">
        <v>0</v>
      </c>
      <c r="AL190" s="155">
        <v>0</v>
      </c>
      <c r="AM190" s="155">
        <v>0</v>
      </c>
      <c r="AN190" s="155">
        <v>0</v>
      </c>
      <c r="AO190" s="155">
        <v>0</v>
      </c>
      <c r="AP190" s="155">
        <v>0</v>
      </c>
    </row>
    <row r="191" spans="1:42" ht="15.6" x14ac:dyDescent="0.3">
      <c r="A191" s="180" t="s">
        <v>556</v>
      </c>
      <c r="B191" s="179">
        <v>0</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518</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729</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560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730</v>
      </c>
      <c r="B195" s="179">
        <v>0</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0</v>
      </c>
      <c r="T195" s="155">
        <v>0</v>
      </c>
      <c r="U195" s="155">
        <v>0</v>
      </c>
      <c r="V195" s="155">
        <v>0</v>
      </c>
      <c r="W195" s="155">
        <v>0</v>
      </c>
      <c r="X195" s="155">
        <v>0</v>
      </c>
      <c r="Y195" s="155">
        <v>0</v>
      </c>
      <c r="Z195" s="155">
        <v>0</v>
      </c>
      <c r="AA195" s="155">
        <v>0</v>
      </c>
      <c r="AB195" s="155">
        <v>0</v>
      </c>
      <c r="AC195" s="155">
        <v>0</v>
      </c>
      <c r="AD195" s="155">
        <v>0</v>
      </c>
      <c r="AE195" s="155">
        <v>0</v>
      </c>
      <c r="AF195" s="155">
        <v>0</v>
      </c>
      <c r="AG195" s="155">
        <v>0</v>
      </c>
      <c r="AH195" s="155">
        <v>0</v>
      </c>
      <c r="AI195" s="155">
        <v>0</v>
      </c>
      <c r="AJ195" s="155">
        <v>0</v>
      </c>
      <c r="AK195" s="155">
        <v>0</v>
      </c>
      <c r="AL195" s="155">
        <v>0</v>
      </c>
      <c r="AM195" s="155">
        <v>0</v>
      </c>
      <c r="AN195" s="155">
        <v>0</v>
      </c>
      <c r="AO195" s="155">
        <v>0</v>
      </c>
      <c r="AP195" s="155">
        <v>0</v>
      </c>
    </row>
    <row r="196" spans="1:42" ht="15.6" x14ac:dyDescent="0.3">
      <c r="A196" s="180" t="s">
        <v>731</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732</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559</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733</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734</v>
      </c>
      <c r="B200" s="179">
        <v>0</v>
      </c>
      <c r="C200" s="155">
        <v>0</v>
      </c>
      <c r="D200" s="155">
        <v>0</v>
      </c>
      <c r="E200" s="155">
        <v>0</v>
      </c>
      <c r="F200" s="155">
        <v>0</v>
      </c>
      <c r="G200" s="155">
        <v>0</v>
      </c>
      <c r="H200" s="155">
        <v>0</v>
      </c>
      <c r="I200" s="155">
        <v>0</v>
      </c>
      <c r="J200" s="155">
        <v>0</v>
      </c>
      <c r="K200" s="155">
        <v>0</v>
      </c>
      <c r="L200" s="155">
        <v>0</v>
      </c>
      <c r="M200" s="155">
        <v>0</v>
      </c>
      <c r="N200" s="155">
        <v>0</v>
      </c>
      <c r="O200" s="155">
        <v>0</v>
      </c>
      <c r="P200" s="155">
        <v>0</v>
      </c>
      <c r="Q200" s="155">
        <v>0</v>
      </c>
      <c r="R200" s="155">
        <v>0</v>
      </c>
      <c r="S200" s="155">
        <v>0</v>
      </c>
      <c r="T200" s="155">
        <v>0</v>
      </c>
      <c r="U200" s="155">
        <v>0</v>
      </c>
      <c r="V200" s="155">
        <v>0</v>
      </c>
      <c r="W200" s="155">
        <v>0</v>
      </c>
      <c r="X200" s="155">
        <v>0</v>
      </c>
      <c r="Y200" s="155">
        <v>0</v>
      </c>
      <c r="Z200" s="155">
        <v>0</v>
      </c>
      <c r="AA200" s="155">
        <v>0</v>
      </c>
      <c r="AB200" s="155">
        <v>0</v>
      </c>
      <c r="AC200" s="155">
        <v>0</v>
      </c>
      <c r="AD200" s="155">
        <v>0</v>
      </c>
      <c r="AE200" s="155">
        <v>0</v>
      </c>
      <c r="AF200" s="155">
        <v>0</v>
      </c>
      <c r="AG200" s="155">
        <v>0</v>
      </c>
      <c r="AH200" s="155">
        <v>0</v>
      </c>
      <c r="AI200" s="155">
        <v>0</v>
      </c>
      <c r="AJ200" s="155">
        <v>0</v>
      </c>
      <c r="AK200" s="155">
        <v>0</v>
      </c>
      <c r="AL200" s="155">
        <v>0</v>
      </c>
      <c r="AM200" s="155">
        <v>0</v>
      </c>
      <c r="AN200" s="155">
        <v>0</v>
      </c>
      <c r="AO200" s="155">
        <v>0</v>
      </c>
      <c r="AP200" s="155">
        <v>0</v>
      </c>
    </row>
    <row r="201" spans="1:42" ht="15.6" x14ac:dyDescent="0.3">
      <c r="A201" s="180" t="s">
        <v>310</v>
      </c>
      <c r="B201" s="179">
        <v>69</v>
      </c>
      <c r="C201" s="155">
        <v>0</v>
      </c>
      <c r="D201" s="155">
        <v>0</v>
      </c>
      <c r="E201" s="155">
        <v>3</v>
      </c>
      <c r="F201" s="155">
        <v>0</v>
      </c>
      <c r="G201" s="155">
        <v>0</v>
      </c>
      <c r="H201" s="155">
        <v>3</v>
      </c>
      <c r="I201" s="155">
        <v>0</v>
      </c>
      <c r="J201" s="155">
        <v>1</v>
      </c>
      <c r="K201" s="155">
        <v>2</v>
      </c>
      <c r="L201" s="155">
        <v>0</v>
      </c>
      <c r="M201" s="155">
        <v>2</v>
      </c>
      <c r="N201" s="155">
        <v>0</v>
      </c>
      <c r="O201" s="155">
        <v>1</v>
      </c>
      <c r="P201" s="155">
        <v>1</v>
      </c>
      <c r="Q201" s="155">
        <v>0</v>
      </c>
      <c r="R201" s="155">
        <v>0</v>
      </c>
      <c r="S201" s="155">
        <v>20</v>
      </c>
      <c r="T201" s="155">
        <v>0</v>
      </c>
      <c r="U201" s="155">
        <v>0</v>
      </c>
      <c r="V201" s="155">
        <v>1</v>
      </c>
      <c r="W201" s="155">
        <v>0</v>
      </c>
      <c r="X201" s="155">
        <v>0</v>
      </c>
      <c r="Y201" s="155">
        <v>0</v>
      </c>
      <c r="Z201" s="155">
        <v>0</v>
      </c>
      <c r="AA201" s="155">
        <v>0</v>
      </c>
      <c r="AB201" s="155">
        <v>0</v>
      </c>
      <c r="AC201" s="155">
        <v>3</v>
      </c>
      <c r="AD201" s="155">
        <v>0</v>
      </c>
      <c r="AE201" s="155">
        <v>1</v>
      </c>
      <c r="AF201" s="155">
        <v>0</v>
      </c>
      <c r="AG201" s="155">
        <v>11</v>
      </c>
      <c r="AH201" s="155">
        <v>0</v>
      </c>
      <c r="AI201" s="155">
        <v>0</v>
      </c>
      <c r="AJ201" s="155">
        <v>0</v>
      </c>
      <c r="AK201" s="155">
        <v>0</v>
      </c>
      <c r="AL201" s="155">
        <v>1</v>
      </c>
      <c r="AM201" s="155">
        <v>1</v>
      </c>
      <c r="AN201" s="155">
        <v>0</v>
      </c>
      <c r="AO201" s="155">
        <v>13</v>
      </c>
      <c r="AP201" s="155">
        <v>5</v>
      </c>
    </row>
    <row r="202" spans="1:42" ht="15.6" x14ac:dyDescent="0.3">
      <c r="A202" s="180" t="s">
        <v>735</v>
      </c>
      <c r="B202" s="179">
        <v>0</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0</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6" x14ac:dyDescent="0.3">
      <c r="A203" s="180" t="s">
        <v>589</v>
      </c>
      <c r="B203" s="179">
        <v>2</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2</v>
      </c>
      <c r="T203" s="155">
        <v>0</v>
      </c>
      <c r="U203" s="155">
        <v>0</v>
      </c>
      <c r="V203" s="155">
        <v>0</v>
      </c>
      <c r="W203" s="155">
        <v>0</v>
      </c>
      <c r="X203" s="155">
        <v>0</v>
      </c>
      <c r="Y203" s="155">
        <v>0</v>
      </c>
      <c r="Z203" s="155">
        <v>0</v>
      </c>
      <c r="AA203" s="155">
        <v>0</v>
      </c>
      <c r="AB203" s="155">
        <v>0</v>
      </c>
      <c r="AC203" s="155">
        <v>0</v>
      </c>
      <c r="AD203" s="155">
        <v>0</v>
      </c>
      <c r="AE203" s="155">
        <v>0</v>
      </c>
      <c r="AF203" s="155">
        <v>0</v>
      </c>
      <c r="AG203" s="155">
        <v>0</v>
      </c>
      <c r="AH203" s="155">
        <v>0</v>
      </c>
      <c r="AI203" s="155">
        <v>0</v>
      </c>
      <c r="AJ203" s="155">
        <v>0</v>
      </c>
      <c r="AK203" s="155">
        <v>0</v>
      </c>
      <c r="AL203" s="155">
        <v>0</v>
      </c>
      <c r="AM203" s="155">
        <v>0</v>
      </c>
      <c r="AN203" s="155">
        <v>0</v>
      </c>
      <c r="AO203" s="155">
        <v>0</v>
      </c>
      <c r="AP203" s="155">
        <v>0</v>
      </c>
    </row>
    <row r="204" spans="1:42" ht="15.6" x14ac:dyDescent="0.3">
      <c r="A204" s="180" t="s">
        <v>736</v>
      </c>
      <c r="B204" s="179">
        <v>8</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1</v>
      </c>
      <c r="T204" s="155">
        <v>0</v>
      </c>
      <c r="U204" s="155">
        <v>0</v>
      </c>
      <c r="V204" s="155">
        <v>0</v>
      </c>
      <c r="W204" s="155">
        <v>0</v>
      </c>
      <c r="X204" s="155">
        <v>0</v>
      </c>
      <c r="Y204" s="155">
        <v>0</v>
      </c>
      <c r="Z204" s="155">
        <v>0</v>
      </c>
      <c r="AA204" s="155">
        <v>0</v>
      </c>
      <c r="AB204" s="155">
        <v>0</v>
      </c>
      <c r="AC204" s="155">
        <v>1</v>
      </c>
      <c r="AD204" s="155">
        <v>0</v>
      </c>
      <c r="AE204" s="155">
        <v>0</v>
      </c>
      <c r="AF204" s="155">
        <v>0</v>
      </c>
      <c r="AG204" s="155">
        <v>6</v>
      </c>
      <c r="AH204" s="155">
        <v>0</v>
      </c>
      <c r="AI204" s="155">
        <v>0</v>
      </c>
      <c r="AJ204" s="155">
        <v>0</v>
      </c>
      <c r="AK204" s="155">
        <v>0</v>
      </c>
      <c r="AL204" s="155">
        <v>0</v>
      </c>
      <c r="AM204" s="155">
        <v>0</v>
      </c>
      <c r="AN204" s="155">
        <v>0</v>
      </c>
      <c r="AO204" s="155">
        <v>0</v>
      </c>
      <c r="AP204" s="155">
        <v>0</v>
      </c>
    </row>
    <row r="205" spans="1:42" ht="15.6" x14ac:dyDescent="0.3">
      <c r="A205" s="180" t="s">
        <v>737</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738</v>
      </c>
      <c r="B206" s="179">
        <v>1</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1</v>
      </c>
      <c r="AH206" s="155">
        <v>0</v>
      </c>
      <c r="AI206" s="155">
        <v>0</v>
      </c>
      <c r="AJ206" s="155">
        <v>0</v>
      </c>
      <c r="AK206" s="155">
        <v>0</v>
      </c>
      <c r="AL206" s="155">
        <v>0</v>
      </c>
      <c r="AM206" s="155">
        <v>0</v>
      </c>
      <c r="AN206" s="155">
        <v>0</v>
      </c>
      <c r="AO206" s="155">
        <v>0</v>
      </c>
      <c r="AP206" s="155">
        <v>0</v>
      </c>
    </row>
    <row r="207" spans="1:42" ht="15.6" x14ac:dyDescent="0.3">
      <c r="A207" s="180" t="s">
        <v>739</v>
      </c>
      <c r="B207" s="179">
        <v>0</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740</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741</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742</v>
      </c>
      <c r="B210" s="179">
        <v>0</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590</v>
      </c>
      <c r="B211" s="179">
        <v>0</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6" x14ac:dyDescent="0.3">
      <c r="A212" s="180" t="s">
        <v>519</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743</v>
      </c>
      <c r="B213" s="179">
        <v>0</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0</v>
      </c>
      <c r="R213" s="155">
        <v>0</v>
      </c>
      <c r="S213" s="155">
        <v>0</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0</v>
      </c>
    </row>
    <row r="214" spans="1:42" ht="15.6" x14ac:dyDescent="0.3">
      <c r="A214" s="180" t="s">
        <v>620</v>
      </c>
      <c r="B214" s="179">
        <v>2</v>
      </c>
      <c r="C214" s="155">
        <v>0</v>
      </c>
      <c r="D214" s="155">
        <v>0</v>
      </c>
      <c r="E214" s="155">
        <v>0</v>
      </c>
      <c r="F214" s="155">
        <v>0</v>
      </c>
      <c r="G214" s="155">
        <v>0</v>
      </c>
      <c r="H214" s="155">
        <v>1</v>
      </c>
      <c r="I214" s="155">
        <v>0</v>
      </c>
      <c r="J214" s="155">
        <v>0</v>
      </c>
      <c r="K214" s="155">
        <v>0</v>
      </c>
      <c r="L214" s="155">
        <v>0</v>
      </c>
      <c r="M214" s="155">
        <v>0</v>
      </c>
      <c r="N214" s="155">
        <v>0</v>
      </c>
      <c r="O214" s="155">
        <v>0</v>
      </c>
      <c r="P214" s="155">
        <v>0</v>
      </c>
      <c r="Q214" s="155">
        <v>0</v>
      </c>
      <c r="R214" s="155">
        <v>0</v>
      </c>
      <c r="S214" s="155">
        <v>1</v>
      </c>
      <c r="T214" s="155">
        <v>0</v>
      </c>
      <c r="U214" s="155">
        <v>0</v>
      </c>
      <c r="V214" s="155">
        <v>0</v>
      </c>
      <c r="W214" s="155">
        <v>0</v>
      </c>
      <c r="X214" s="155">
        <v>0</v>
      </c>
      <c r="Y214" s="155">
        <v>0</v>
      </c>
      <c r="Z214" s="155">
        <v>0</v>
      </c>
      <c r="AA214" s="155">
        <v>0</v>
      </c>
      <c r="AB214" s="155">
        <v>0</v>
      </c>
      <c r="AC214" s="155">
        <v>0</v>
      </c>
      <c r="AD214" s="155">
        <v>0</v>
      </c>
      <c r="AE214" s="155">
        <v>0</v>
      </c>
      <c r="AF214" s="155">
        <v>0</v>
      </c>
      <c r="AG214" s="155">
        <v>0</v>
      </c>
      <c r="AH214" s="155">
        <v>0</v>
      </c>
      <c r="AI214" s="155">
        <v>0</v>
      </c>
      <c r="AJ214" s="155">
        <v>0</v>
      </c>
      <c r="AK214" s="155">
        <v>0</v>
      </c>
      <c r="AL214" s="155">
        <v>0</v>
      </c>
      <c r="AM214" s="155">
        <v>0</v>
      </c>
      <c r="AN214" s="155">
        <v>0</v>
      </c>
      <c r="AO214" s="155">
        <v>0</v>
      </c>
      <c r="AP214" s="155">
        <v>0</v>
      </c>
    </row>
    <row r="215" spans="1:42" s="10" customFormat="1" ht="15.6" x14ac:dyDescent="0.3">
      <c r="A215" s="180" t="s">
        <v>515</v>
      </c>
      <c r="B215" s="179">
        <v>2</v>
      </c>
      <c r="C215" s="155">
        <v>0</v>
      </c>
      <c r="D215" s="155">
        <v>0</v>
      </c>
      <c r="E215" s="155">
        <v>1</v>
      </c>
      <c r="F215" s="155">
        <v>0</v>
      </c>
      <c r="G215" s="155">
        <v>0</v>
      </c>
      <c r="H215" s="155">
        <v>0</v>
      </c>
      <c r="I215" s="155">
        <v>0</v>
      </c>
      <c r="J215" s="155">
        <v>0</v>
      </c>
      <c r="K215" s="155">
        <v>0</v>
      </c>
      <c r="L215" s="155">
        <v>0</v>
      </c>
      <c r="M215" s="155">
        <v>0</v>
      </c>
      <c r="N215" s="155">
        <v>0</v>
      </c>
      <c r="O215" s="155">
        <v>0</v>
      </c>
      <c r="P215" s="155">
        <v>0</v>
      </c>
      <c r="Q215" s="155">
        <v>0</v>
      </c>
      <c r="R215" s="155">
        <v>0</v>
      </c>
      <c r="S215" s="155">
        <v>1</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561</v>
      </c>
      <c r="B216" s="179">
        <v>0</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0</v>
      </c>
      <c r="T216" s="155">
        <v>0</v>
      </c>
      <c r="U216" s="155">
        <v>0</v>
      </c>
      <c r="V216" s="155">
        <v>0</v>
      </c>
      <c r="W216" s="155">
        <v>0</v>
      </c>
      <c r="X216" s="155">
        <v>0</v>
      </c>
      <c r="Y216" s="155">
        <v>0</v>
      </c>
      <c r="Z216" s="155">
        <v>0</v>
      </c>
      <c r="AA216" s="155">
        <v>0</v>
      </c>
      <c r="AB216" s="155">
        <v>0</v>
      </c>
      <c r="AC216" s="155">
        <v>0</v>
      </c>
      <c r="AD216" s="155">
        <v>0</v>
      </c>
      <c r="AE216" s="155">
        <v>0</v>
      </c>
      <c r="AF216" s="155">
        <v>0</v>
      </c>
      <c r="AG216" s="155">
        <v>0</v>
      </c>
      <c r="AH216" s="155">
        <v>0</v>
      </c>
      <c r="AI216" s="155">
        <v>0</v>
      </c>
      <c r="AJ216" s="155">
        <v>0</v>
      </c>
      <c r="AK216" s="155">
        <v>0</v>
      </c>
      <c r="AL216" s="155">
        <v>0</v>
      </c>
      <c r="AM216" s="155">
        <v>0</v>
      </c>
      <c r="AN216" s="155">
        <v>0</v>
      </c>
      <c r="AO216" s="155">
        <v>0</v>
      </c>
      <c r="AP216" s="155">
        <v>0</v>
      </c>
    </row>
    <row r="217" spans="1:42" ht="15.6" x14ac:dyDescent="0.3">
      <c r="A217" s="180" t="s">
        <v>516</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744</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745</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746</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747</v>
      </c>
      <c r="B221" s="179">
        <v>0</v>
      </c>
      <c r="C221" s="155">
        <v>0</v>
      </c>
      <c r="D221" s="155">
        <v>0</v>
      </c>
      <c r="E221" s="155">
        <v>0</v>
      </c>
      <c r="F221" s="155">
        <v>0</v>
      </c>
      <c r="G221" s="155">
        <v>0</v>
      </c>
      <c r="H221" s="155">
        <v>0</v>
      </c>
      <c r="I221" s="155">
        <v>0</v>
      </c>
      <c r="J221" s="155">
        <v>0</v>
      </c>
      <c r="K221" s="155">
        <v>0</v>
      </c>
      <c r="L221" s="155">
        <v>0</v>
      </c>
      <c r="M221" s="155">
        <v>0</v>
      </c>
      <c r="N221" s="155">
        <v>0</v>
      </c>
      <c r="O221" s="155">
        <v>0</v>
      </c>
      <c r="P221" s="155">
        <v>0</v>
      </c>
      <c r="Q221" s="155">
        <v>0</v>
      </c>
      <c r="R221" s="155">
        <v>0</v>
      </c>
      <c r="S221" s="155">
        <v>0</v>
      </c>
      <c r="T221" s="155">
        <v>0</v>
      </c>
      <c r="U221" s="155">
        <v>0</v>
      </c>
      <c r="V221" s="155">
        <v>0</v>
      </c>
      <c r="W221" s="155">
        <v>0</v>
      </c>
      <c r="X221" s="155">
        <v>0</v>
      </c>
      <c r="Y221" s="155">
        <v>0</v>
      </c>
      <c r="Z221" s="155">
        <v>0</v>
      </c>
      <c r="AA221" s="155">
        <v>0</v>
      </c>
      <c r="AB221" s="155">
        <v>0</v>
      </c>
      <c r="AC221" s="155">
        <v>0</v>
      </c>
      <c r="AD221" s="155">
        <v>0</v>
      </c>
      <c r="AE221" s="155">
        <v>0</v>
      </c>
      <c r="AF221" s="155">
        <v>0</v>
      </c>
      <c r="AG221" s="155">
        <v>0</v>
      </c>
      <c r="AH221" s="155">
        <v>0</v>
      </c>
      <c r="AI221" s="155">
        <v>0</v>
      </c>
      <c r="AJ221" s="155">
        <v>0</v>
      </c>
      <c r="AK221" s="155">
        <v>0</v>
      </c>
      <c r="AL221" s="155">
        <v>0</v>
      </c>
      <c r="AM221" s="155">
        <v>0</v>
      </c>
      <c r="AN221" s="155">
        <v>0</v>
      </c>
      <c r="AO221" s="155">
        <v>0</v>
      </c>
      <c r="AP221" s="155">
        <v>0</v>
      </c>
    </row>
    <row r="222" spans="1:42" ht="15.6" x14ac:dyDescent="0.3">
      <c r="A222" s="180" t="s">
        <v>748</v>
      </c>
      <c r="B222" s="179">
        <v>10</v>
      </c>
      <c r="C222" s="155">
        <v>0</v>
      </c>
      <c r="D222" s="155">
        <v>0</v>
      </c>
      <c r="E222" s="155">
        <v>2</v>
      </c>
      <c r="F222" s="155">
        <v>0</v>
      </c>
      <c r="G222" s="155">
        <v>0</v>
      </c>
      <c r="H222" s="155">
        <v>0</v>
      </c>
      <c r="I222" s="155">
        <v>0</v>
      </c>
      <c r="J222" s="155">
        <v>0</v>
      </c>
      <c r="K222" s="155">
        <v>0</v>
      </c>
      <c r="L222" s="155">
        <v>0</v>
      </c>
      <c r="M222" s="155">
        <v>0</v>
      </c>
      <c r="N222" s="155">
        <v>0</v>
      </c>
      <c r="O222" s="155">
        <v>0</v>
      </c>
      <c r="P222" s="155">
        <v>0</v>
      </c>
      <c r="Q222" s="155">
        <v>0</v>
      </c>
      <c r="R222" s="155">
        <v>0</v>
      </c>
      <c r="S222" s="155">
        <v>2</v>
      </c>
      <c r="T222" s="155">
        <v>1</v>
      </c>
      <c r="U222" s="155">
        <v>0</v>
      </c>
      <c r="V222" s="155">
        <v>0</v>
      </c>
      <c r="W222" s="155">
        <v>0</v>
      </c>
      <c r="X222" s="155">
        <v>0</v>
      </c>
      <c r="Y222" s="155">
        <v>0</v>
      </c>
      <c r="Z222" s="155">
        <v>0</v>
      </c>
      <c r="AA222" s="155">
        <v>0</v>
      </c>
      <c r="AB222" s="155">
        <v>0</v>
      </c>
      <c r="AC222" s="155">
        <v>3</v>
      </c>
      <c r="AD222" s="155">
        <v>0</v>
      </c>
      <c r="AE222" s="155">
        <v>0</v>
      </c>
      <c r="AF222" s="155">
        <v>0</v>
      </c>
      <c r="AG222" s="155">
        <v>0</v>
      </c>
      <c r="AH222" s="155">
        <v>0</v>
      </c>
      <c r="AI222" s="155">
        <v>0</v>
      </c>
      <c r="AJ222" s="155">
        <v>0</v>
      </c>
      <c r="AK222" s="155">
        <v>0</v>
      </c>
      <c r="AL222" s="155">
        <v>0</v>
      </c>
      <c r="AM222" s="155">
        <v>0</v>
      </c>
      <c r="AN222" s="155">
        <v>1</v>
      </c>
      <c r="AO222" s="155">
        <v>0</v>
      </c>
      <c r="AP222" s="155">
        <v>1</v>
      </c>
    </row>
    <row r="223" spans="1:42" ht="15.6" x14ac:dyDescent="0.3">
      <c r="A223" s="180" t="s">
        <v>609</v>
      </c>
      <c r="B223" s="179">
        <v>0</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0</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749</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591</v>
      </c>
      <c r="B225" s="179">
        <v>0</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0</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0</v>
      </c>
      <c r="AO225" s="155">
        <v>0</v>
      </c>
      <c r="AP225" s="155">
        <v>0</v>
      </c>
    </row>
    <row r="226" spans="1:42" ht="15.6" x14ac:dyDescent="0.3">
      <c r="A226" s="180" t="s">
        <v>592</v>
      </c>
      <c r="B226" s="179">
        <v>2</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1</v>
      </c>
      <c r="T226" s="155">
        <v>0</v>
      </c>
      <c r="U226" s="155">
        <v>0</v>
      </c>
      <c r="V226" s="155">
        <v>0</v>
      </c>
      <c r="W226" s="155">
        <v>0</v>
      </c>
      <c r="X226" s="155">
        <v>0</v>
      </c>
      <c r="Y226" s="155">
        <v>0</v>
      </c>
      <c r="Z226" s="155">
        <v>0</v>
      </c>
      <c r="AA226" s="155">
        <v>0</v>
      </c>
      <c r="AB226" s="155">
        <v>0</v>
      </c>
      <c r="AC226" s="155">
        <v>0</v>
      </c>
      <c r="AD226" s="155">
        <v>0</v>
      </c>
      <c r="AE226" s="155">
        <v>0</v>
      </c>
      <c r="AF226" s="155">
        <v>0</v>
      </c>
      <c r="AG226" s="155">
        <v>1</v>
      </c>
      <c r="AH226" s="155">
        <v>0</v>
      </c>
      <c r="AI226" s="155">
        <v>0</v>
      </c>
      <c r="AJ226" s="155">
        <v>0</v>
      </c>
      <c r="AK226" s="155">
        <v>0</v>
      </c>
      <c r="AL226" s="155">
        <v>0</v>
      </c>
      <c r="AM226" s="155">
        <v>0</v>
      </c>
      <c r="AN226" s="155">
        <v>0</v>
      </c>
      <c r="AO226" s="155">
        <v>0</v>
      </c>
      <c r="AP226" s="155">
        <v>0</v>
      </c>
    </row>
    <row r="227" spans="1:42" ht="15.6" x14ac:dyDescent="0.3">
      <c r="A227" s="180" t="s">
        <v>750</v>
      </c>
      <c r="B227" s="179">
        <v>1</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0</v>
      </c>
      <c r="T227" s="155">
        <v>0</v>
      </c>
      <c r="U227" s="155">
        <v>0</v>
      </c>
      <c r="V227" s="155">
        <v>0</v>
      </c>
      <c r="W227" s="155">
        <v>0</v>
      </c>
      <c r="X227" s="155">
        <v>0</v>
      </c>
      <c r="Y227" s="155">
        <v>0</v>
      </c>
      <c r="Z227" s="155">
        <v>0</v>
      </c>
      <c r="AA227" s="155">
        <v>0</v>
      </c>
      <c r="AB227" s="155">
        <v>0</v>
      </c>
      <c r="AC227" s="155">
        <v>1</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6" x14ac:dyDescent="0.3">
      <c r="A228" s="180" t="s">
        <v>529</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751</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530</v>
      </c>
      <c r="B230" s="179">
        <v>0</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0</v>
      </c>
      <c r="T230" s="155">
        <v>0</v>
      </c>
      <c r="U230" s="155">
        <v>0</v>
      </c>
      <c r="V230" s="155">
        <v>0</v>
      </c>
      <c r="W230" s="155">
        <v>0</v>
      </c>
      <c r="X230" s="155">
        <v>0</v>
      </c>
      <c r="Y230" s="155">
        <v>0</v>
      </c>
      <c r="Z230" s="155">
        <v>0</v>
      </c>
      <c r="AA230" s="155">
        <v>0</v>
      </c>
      <c r="AB230" s="155">
        <v>0</v>
      </c>
      <c r="AC230" s="155">
        <v>0</v>
      </c>
      <c r="AD230" s="155">
        <v>0</v>
      </c>
      <c r="AE230" s="155">
        <v>0</v>
      </c>
      <c r="AF230" s="155">
        <v>0</v>
      </c>
      <c r="AG230" s="155">
        <v>0</v>
      </c>
      <c r="AH230" s="155">
        <v>0</v>
      </c>
      <c r="AI230" s="155">
        <v>0</v>
      </c>
      <c r="AJ230" s="155">
        <v>0</v>
      </c>
      <c r="AK230" s="155">
        <v>0</v>
      </c>
      <c r="AL230" s="155">
        <v>0</v>
      </c>
      <c r="AM230" s="155">
        <v>0</v>
      </c>
      <c r="AN230" s="155">
        <v>0</v>
      </c>
      <c r="AO230" s="155">
        <v>0</v>
      </c>
      <c r="AP230" s="155">
        <v>0</v>
      </c>
    </row>
    <row r="231" spans="1:42" ht="15.6" x14ac:dyDescent="0.3">
      <c r="A231" s="180" t="s">
        <v>510</v>
      </c>
      <c r="B231" s="179">
        <v>3</v>
      </c>
      <c r="C231" s="155">
        <v>0</v>
      </c>
      <c r="D231" s="155">
        <v>0</v>
      </c>
      <c r="E231" s="155">
        <v>0</v>
      </c>
      <c r="F231" s="155">
        <v>0</v>
      </c>
      <c r="G231" s="155">
        <v>0</v>
      </c>
      <c r="H231" s="155">
        <v>1</v>
      </c>
      <c r="I231" s="155">
        <v>0</v>
      </c>
      <c r="J231" s="155">
        <v>0</v>
      </c>
      <c r="K231" s="155">
        <v>0</v>
      </c>
      <c r="L231" s="155">
        <v>0</v>
      </c>
      <c r="M231" s="155">
        <v>0</v>
      </c>
      <c r="N231" s="155">
        <v>0</v>
      </c>
      <c r="O231" s="155">
        <v>0</v>
      </c>
      <c r="P231" s="155">
        <v>0</v>
      </c>
      <c r="Q231" s="155">
        <v>0</v>
      </c>
      <c r="R231" s="155">
        <v>0</v>
      </c>
      <c r="S231" s="155">
        <v>2</v>
      </c>
      <c r="T231" s="155">
        <v>0</v>
      </c>
      <c r="U231" s="155">
        <v>0</v>
      </c>
      <c r="V231" s="155">
        <v>0</v>
      </c>
      <c r="W231" s="155">
        <v>0</v>
      </c>
      <c r="X231" s="155">
        <v>0</v>
      </c>
      <c r="Y231" s="155">
        <v>0</v>
      </c>
      <c r="Z231" s="155">
        <v>0</v>
      </c>
      <c r="AA231" s="155">
        <v>0</v>
      </c>
      <c r="AB231" s="155">
        <v>0</v>
      </c>
      <c r="AC231" s="155">
        <v>0</v>
      </c>
      <c r="AD231" s="155">
        <v>0</v>
      </c>
      <c r="AE231" s="155">
        <v>0</v>
      </c>
      <c r="AF231" s="155">
        <v>0</v>
      </c>
      <c r="AG231" s="155">
        <v>0</v>
      </c>
      <c r="AH231" s="155">
        <v>0</v>
      </c>
      <c r="AI231" s="155">
        <v>0</v>
      </c>
      <c r="AJ231" s="155">
        <v>0</v>
      </c>
      <c r="AK231" s="155">
        <v>0</v>
      </c>
      <c r="AL231" s="155">
        <v>0</v>
      </c>
      <c r="AM231" s="155">
        <v>0</v>
      </c>
      <c r="AN231" s="155">
        <v>0</v>
      </c>
      <c r="AO231" s="155">
        <v>0</v>
      </c>
      <c r="AP231" s="155">
        <v>0</v>
      </c>
    </row>
    <row r="232" spans="1:42" ht="15.6" x14ac:dyDescent="0.3">
      <c r="A232" s="180" t="s">
        <v>523</v>
      </c>
      <c r="B232" s="179">
        <v>3</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1</v>
      </c>
      <c r="AH232" s="155">
        <v>0</v>
      </c>
      <c r="AI232" s="155">
        <v>0</v>
      </c>
      <c r="AJ232" s="155">
        <v>0</v>
      </c>
      <c r="AK232" s="155">
        <v>0</v>
      </c>
      <c r="AL232" s="155">
        <v>0</v>
      </c>
      <c r="AM232" s="155">
        <v>0</v>
      </c>
      <c r="AN232" s="155">
        <v>0</v>
      </c>
      <c r="AO232" s="155">
        <v>0</v>
      </c>
      <c r="AP232" s="155">
        <v>2</v>
      </c>
    </row>
    <row r="233" spans="1:42" ht="15.6" x14ac:dyDescent="0.3">
      <c r="A233" s="180" t="s">
        <v>752</v>
      </c>
      <c r="B233" s="179">
        <v>0</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0</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520</v>
      </c>
      <c r="B234" s="179">
        <v>0</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0</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0</v>
      </c>
    </row>
    <row r="235" spans="1:42" ht="15.6" x14ac:dyDescent="0.3">
      <c r="A235" s="180" t="s">
        <v>621</v>
      </c>
      <c r="B235" s="179">
        <v>1</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0</v>
      </c>
      <c r="R235" s="155">
        <v>0</v>
      </c>
      <c r="S235" s="155">
        <v>0</v>
      </c>
      <c r="T235" s="155">
        <v>0</v>
      </c>
      <c r="U235" s="155">
        <v>0</v>
      </c>
      <c r="V235" s="155">
        <v>0</v>
      </c>
      <c r="W235" s="155">
        <v>0</v>
      </c>
      <c r="X235" s="155">
        <v>0</v>
      </c>
      <c r="Y235" s="155">
        <v>0</v>
      </c>
      <c r="Z235" s="155">
        <v>0</v>
      </c>
      <c r="AA235" s="155">
        <v>0</v>
      </c>
      <c r="AB235" s="155">
        <v>0</v>
      </c>
      <c r="AC235" s="155">
        <v>0</v>
      </c>
      <c r="AD235" s="155">
        <v>0</v>
      </c>
      <c r="AE235" s="155">
        <v>0</v>
      </c>
      <c r="AF235" s="155">
        <v>0</v>
      </c>
      <c r="AG235" s="155">
        <v>0</v>
      </c>
      <c r="AH235" s="155">
        <v>1</v>
      </c>
      <c r="AI235" s="155">
        <v>0</v>
      </c>
      <c r="AJ235" s="155">
        <v>0</v>
      </c>
      <c r="AK235" s="155">
        <v>0</v>
      </c>
      <c r="AL235" s="155">
        <v>0</v>
      </c>
      <c r="AM235" s="155">
        <v>0</v>
      </c>
      <c r="AN235" s="155">
        <v>0</v>
      </c>
      <c r="AO235" s="155">
        <v>0</v>
      </c>
      <c r="AP235" s="155">
        <v>0</v>
      </c>
    </row>
    <row r="236" spans="1:42" ht="15.6" x14ac:dyDescent="0.3">
      <c r="A236" s="180" t="s">
        <v>501</v>
      </c>
      <c r="B236" s="179">
        <v>19</v>
      </c>
      <c r="C236" s="155">
        <v>0</v>
      </c>
      <c r="D236" s="155">
        <v>0</v>
      </c>
      <c r="E236" s="155">
        <v>0</v>
      </c>
      <c r="F236" s="155">
        <v>0</v>
      </c>
      <c r="G236" s="155">
        <v>0</v>
      </c>
      <c r="H236" s="155">
        <v>2</v>
      </c>
      <c r="I236" s="155">
        <v>0</v>
      </c>
      <c r="J236" s="155">
        <v>0</v>
      </c>
      <c r="K236" s="155">
        <v>0</v>
      </c>
      <c r="L236" s="155">
        <v>0</v>
      </c>
      <c r="M236" s="155">
        <v>0</v>
      </c>
      <c r="N236" s="155">
        <v>0</v>
      </c>
      <c r="O236" s="155">
        <v>0</v>
      </c>
      <c r="P236" s="155">
        <v>0</v>
      </c>
      <c r="Q236" s="155">
        <v>1</v>
      </c>
      <c r="R236" s="155">
        <v>0</v>
      </c>
      <c r="S236" s="155">
        <v>5</v>
      </c>
      <c r="T236" s="155">
        <v>1</v>
      </c>
      <c r="U236" s="155">
        <v>0</v>
      </c>
      <c r="V236" s="155">
        <v>0</v>
      </c>
      <c r="W236" s="155">
        <v>0</v>
      </c>
      <c r="X236" s="155">
        <v>0</v>
      </c>
      <c r="Y236" s="155">
        <v>0</v>
      </c>
      <c r="Z236" s="155">
        <v>0</v>
      </c>
      <c r="AA236" s="155">
        <v>0</v>
      </c>
      <c r="AB236" s="155">
        <v>0</v>
      </c>
      <c r="AC236" s="155">
        <v>4</v>
      </c>
      <c r="AD236" s="155">
        <v>0</v>
      </c>
      <c r="AE236" s="155">
        <v>0</v>
      </c>
      <c r="AF236" s="155">
        <v>0</v>
      </c>
      <c r="AG236" s="155">
        <v>3</v>
      </c>
      <c r="AH236" s="155">
        <v>0</v>
      </c>
      <c r="AI236" s="155">
        <v>0</v>
      </c>
      <c r="AJ236" s="155">
        <v>3</v>
      </c>
      <c r="AK236" s="155">
        <v>0</v>
      </c>
      <c r="AL236" s="155">
        <v>0</v>
      </c>
      <c r="AM236" s="155">
        <v>0</v>
      </c>
      <c r="AN236" s="155">
        <v>0</v>
      </c>
      <c r="AO236" s="155">
        <v>0</v>
      </c>
      <c r="AP236" s="155">
        <v>0</v>
      </c>
    </row>
    <row r="237" spans="1:42" ht="15.6" x14ac:dyDescent="0.3">
      <c r="A237" s="180" t="s">
        <v>593</v>
      </c>
      <c r="B237" s="179">
        <v>1</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1</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4</v>
      </c>
      <c r="C238" s="155">
        <v>0</v>
      </c>
      <c r="D238" s="155">
        <v>0</v>
      </c>
      <c r="E238" s="155">
        <v>0</v>
      </c>
      <c r="F238" s="155">
        <v>0</v>
      </c>
      <c r="G238" s="155">
        <v>0</v>
      </c>
      <c r="H238" s="155">
        <v>1</v>
      </c>
      <c r="I238" s="155">
        <v>0</v>
      </c>
      <c r="J238" s="155">
        <v>0</v>
      </c>
      <c r="K238" s="155">
        <v>0</v>
      </c>
      <c r="L238" s="155">
        <v>0</v>
      </c>
      <c r="M238" s="155">
        <v>0</v>
      </c>
      <c r="N238" s="155">
        <v>0</v>
      </c>
      <c r="O238" s="155">
        <v>0</v>
      </c>
      <c r="P238" s="155">
        <v>0</v>
      </c>
      <c r="Q238" s="155">
        <v>0</v>
      </c>
      <c r="R238" s="155">
        <v>0</v>
      </c>
      <c r="S238" s="155">
        <v>2</v>
      </c>
      <c r="T238" s="155">
        <v>0</v>
      </c>
      <c r="U238" s="155">
        <v>0</v>
      </c>
      <c r="V238" s="155">
        <v>0</v>
      </c>
      <c r="W238" s="155">
        <v>0</v>
      </c>
      <c r="X238" s="155">
        <v>0</v>
      </c>
      <c r="Y238" s="155">
        <v>0</v>
      </c>
      <c r="Z238" s="155">
        <v>0</v>
      </c>
      <c r="AA238" s="155">
        <v>0</v>
      </c>
      <c r="AB238" s="155">
        <v>0</v>
      </c>
      <c r="AC238" s="155">
        <v>1</v>
      </c>
      <c r="AD238" s="155">
        <v>0</v>
      </c>
      <c r="AE238" s="155">
        <v>0</v>
      </c>
      <c r="AF238" s="155">
        <v>0</v>
      </c>
      <c r="AG238" s="155">
        <v>0</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18</v>
      </c>
      <c r="C240" s="155">
        <v>0</v>
      </c>
      <c r="D240" s="155">
        <v>0</v>
      </c>
      <c r="E240" s="155">
        <v>0</v>
      </c>
      <c r="F240" s="155">
        <v>0</v>
      </c>
      <c r="G240" s="155">
        <v>0</v>
      </c>
      <c r="H240" s="155">
        <v>1</v>
      </c>
      <c r="I240" s="155">
        <v>0</v>
      </c>
      <c r="J240" s="155">
        <v>0</v>
      </c>
      <c r="K240" s="155">
        <v>0</v>
      </c>
      <c r="L240" s="155">
        <v>0</v>
      </c>
      <c r="M240" s="155">
        <v>0</v>
      </c>
      <c r="N240" s="155">
        <v>0</v>
      </c>
      <c r="O240" s="155">
        <v>0</v>
      </c>
      <c r="P240" s="155">
        <v>0</v>
      </c>
      <c r="Q240" s="155">
        <v>0</v>
      </c>
      <c r="R240" s="155">
        <v>0</v>
      </c>
      <c r="S240" s="155">
        <v>15</v>
      </c>
      <c r="T240" s="155">
        <v>0</v>
      </c>
      <c r="U240" s="155">
        <v>0</v>
      </c>
      <c r="V240" s="155">
        <v>0</v>
      </c>
      <c r="W240" s="155">
        <v>1</v>
      </c>
      <c r="X240" s="155">
        <v>0</v>
      </c>
      <c r="Y240" s="155">
        <v>0</v>
      </c>
      <c r="Z240" s="155">
        <v>0</v>
      </c>
      <c r="AA240" s="155">
        <v>0</v>
      </c>
      <c r="AB240" s="155">
        <v>0</v>
      </c>
      <c r="AC240" s="155">
        <v>0</v>
      </c>
      <c r="AD240" s="155">
        <v>0</v>
      </c>
      <c r="AE240" s="155">
        <v>0</v>
      </c>
      <c r="AF240" s="155">
        <v>0</v>
      </c>
      <c r="AG240" s="155">
        <v>0</v>
      </c>
      <c r="AH240" s="155">
        <v>0</v>
      </c>
      <c r="AI240" s="155">
        <v>0</v>
      </c>
      <c r="AJ240" s="155">
        <v>0</v>
      </c>
      <c r="AK240" s="155">
        <v>0</v>
      </c>
      <c r="AL240" s="155">
        <v>0</v>
      </c>
      <c r="AM240" s="155">
        <v>0</v>
      </c>
      <c r="AN240" s="155">
        <v>0</v>
      </c>
      <c r="AO240" s="155">
        <v>0</v>
      </c>
      <c r="AP240" s="155">
        <v>1</v>
      </c>
    </row>
    <row r="241" spans="1:42" ht="15.6" x14ac:dyDescent="0.3">
      <c r="A241" s="180" t="s">
        <v>755</v>
      </c>
      <c r="B241" s="179">
        <v>11</v>
      </c>
      <c r="C241" s="155">
        <v>0</v>
      </c>
      <c r="D241" s="155">
        <v>0</v>
      </c>
      <c r="E241" s="155">
        <v>0</v>
      </c>
      <c r="F241" s="155">
        <v>0</v>
      </c>
      <c r="G241" s="155">
        <v>0</v>
      </c>
      <c r="H241" s="155">
        <v>0</v>
      </c>
      <c r="I241" s="155">
        <v>0</v>
      </c>
      <c r="J241" s="155">
        <v>0</v>
      </c>
      <c r="K241" s="155">
        <v>0</v>
      </c>
      <c r="L241" s="155">
        <v>0</v>
      </c>
      <c r="M241" s="155">
        <v>0</v>
      </c>
      <c r="N241" s="155">
        <v>0</v>
      </c>
      <c r="O241" s="155">
        <v>0</v>
      </c>
      <c r="P241" s="155">
        <v>0</v>
      </c>
      <c r="Q241" s="155">
        <v>0</v>
      </c>
      <c r="R241" s="155">
        <v>0</v>
      </c>
      <c r="S241" s="155">
        <v>7</v>
      </c>
      <c r="T241" s="155">
        <v>0</v>
      </c>
      <c r="U241" s="155">
        <v>0</v>
      </c>
      <c r="V241" s="155">
        <v>0</v>
      </c>
      <c r="W241" s="155">
        <v>0</v>
      </c>
      <c r="X241" s="155">
        <v>0</v>
      </c>
      <c r="Y241" s="155">
        <v>0</v>
      </c>
      <c r="Z241" s="155">
        <v>0</v>
      </c>
      <c r="AA241" s="155">
        <v>0</v>
      </c>
      <c r="AB241" s="155">
        <v>0</v>
      </c>
      <c r="AC241" s="155">
        <v>0</v>
      </c>
      <c r="AD241" s="155">
        <v>0</v>
      </c>
      <c r="AE241" s="155">
        <v>0</v>
      </c>
      <c r="AF241" s="155">
        <v>0</v>
      </c>
      <c r="AG241" s="155">
        <v>2</v>
      </c>
      <c r="AH241" s="155">
        <v>0</v>
      </c>
      <c r="AI241" s="155">
        <v>0</v>
      </c>
      <c r="AJ241" s="155">
        <v>0</v>
      </c>
      <c r="AK241" s="155">
        <v>0</v>
      </c>
      <c r="AL241" s="155">
        <v>0</v>
      </c>
      <c r="AM241" s="155">
        <v>1</v>
      </c>
      <c r="AN241" s="155">
        <v>0</v>
      </c>
      <c r="AO241" s="155">
        <v>0</v>
      </c>
      <c r="AP241" s="155">
        <v>1</v>
      </c>
    </row>
    <row r="242" spans="1:42" ht="15.6" x14ac:dyDescent="0.3">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2</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1</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0</v>
      </c>
      <c r="AN246" s="155">
        <v>1</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2</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1</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1</v>
      </c>
      <c r="AK248" s="155">
        <v>0</v>
      </c>
      <c r="AL248" s="155">
        <v>0</v>
      </c>
      <c r="AM248" s="155">
        <v>0</v>
      </c>
      <c r="AN248" s="155">
        <v>0</v>
      </c>
      <c r="AO248" s="155">
        <v>0</v>
      </c>
      <c r="AP248" s="155">
        <v>0</v>
      </c>
    </row>
    <row r="249" spans="1:42" ht="15.6" x14ac:dyDescent="0.3">
      <c r="A249" s="180" t="s">
        <v>760</v>
      </c>
      <c r="B249" s="179">
        <v>6</v>
      </c>
      <c r="C249" s="155">
        <v>0</v>
      </c>
      <c r="D249" s="155">
        <v>0</v>
      </c>
      <c r="E249" s="155">
        <v>0</v>
      </c>
      <c r="F249" s="155">
        <v>0</v>
      </c>
      <c r="G249" s="155">
        <v>0</v>
      </c>
      <c r="H249" s="155">
        <v>0</v>
      </c>
      <c r="I249" s="155">
        <v>0</v>
      </c>
      <c r="J249" s="155">
        <v>0</v>
      </c>
      <c r="K249" s="155">
        <v>0</v>
      </c>
      <c r="L249" s="155">
        <v>0</v>
      </c>
      <c r="M249" s="155">
        <v>0</v>
      </c>
      <c r="N249" s="155">
        <v>0</v>
      </c>
      <c r="O249" s="155">
        <v>0</v>
      </c>
      <c r="P249" s="155">
        <v>2</v>
      </c>
      <c r="Q249" s="155">
        <v>0</v>
      </c>
      <c r="R249" s="155">
        <v>0</v>
      </c>
      <c r="S249" s="155">
        <v>2</v>
      </c>
      <c r="T249" s="155">
        <v>0</v>
      </c>
      <c r="U249" s="155">
        <v>0</v>
      </c>
      <c r="V249" s="155">
        <v>0</v>
      </c>
      <c r="W249" s="155">
        <v>0</v>
      </c>
      <c r="X249" s="155">
        <v>0</v>
      </c>
      <c r="Y249" s="155">
        <v>0</v>
      </c>
      <c r="Z249" s="155">
        <v>0</v>
      </c>
      <c r="AA249" s="155">
        <v>0</v>
      </c>
      <c r="AB249" s="155">
        <v>0</v>
      </c>
      <c r="AC249" s="155">
        <v>0</v>
      </c>
      <c r="AD249" s="155">
        <v>0</v>
      </c>
      <c r="AE249" s="155">
        <v>0</v>
      </c>
      <c r="AF249" s="155">
        <v>0</v>
      </c>
      <c r="AG249" s="155">
        <v>2</v>
      </c>
      <c r="AH249" s="155">
        <v>0</v>
      </c>
      <c r="AI249" s="155">
        <v>0</v>
      </c>
      <c r="AJ249" s="155">
        <v>0</v>
      </c>
      <c r="AK249" s="155">
        <v>0</v>
      </c>
      <c r="AL249" s="155">
        <v>0</v>
      </c>
      <c r="AM249" s="155">
        <v>0</v>
      </c>
      <c r="AN249" s="155">
        <v>0</v>
      </c>
      <c r="AO249" s="155">
        <v>0</v>
      </c>
      <c r="AP249" s="155">
        <v>0</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0</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0</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0</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0</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0</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0</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1</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1</v>
      </c>
      <c r="T258" s="155">
        <v>0</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41</v>
      </c>
      <c r="C260" s="155">
        <v>0</v>
      </c>
      <c r="D260" s="155">
        <v>0</v>
      </c>
      <c r="E260" s="155">
        <v>0</v>
      </c>
      <c r="F260" s="155">
        <v>1</v>
      </c>
      <c r="G260" s="155">
        <v>0</v>
      </c>
      <c r="H260" s="155">
        <v>2</v>
      </c>
      <c r="I260" s="155">
        <v>0</v>
      </c>
      <c r="J260" s="155">
        <v>0</v>
      </c>
      <c r="K260" s="155">
        <v>0</v>
      </c>
      <c r="L260" s="155">
        <v>0</v>
      </c>
      <c r="M260" s="155">
        <v>0</v>
      </c>
      <c r="N260" s="155">
        <v>0</v>
      </c>
      <c r="O260" s="155">
        <v>0</v>
      </c>
      <c r="P260" s="155">
        <v>0</v>
      </c>
      <c r="Q260" s="155">
        <v>0</v>
      </c>
      <c r="R260" s="155">
        <v>0</v>
      </c>
      <c r="S260" s="155">
        <v>21</v>
      </c>
      <c r="T260" s="155">
        <v>0</v>
      </c>
      <c r="U260" s="155">
        <v>0</v>
      </c>
      <c r="V260" s="155">
        <v>0</v>
      </c>
      <c r="W260" s="155">
        <v>0</v>
      </c>
      <c r="X260" s="155">
        <v>0</v>
      </c>
      <c r="Y260" s="155">
        <v>0</v>
      </c>
      <c r="Z260" s="155">
        <v>0</v>
      </c>
      <c r="AA260" s="155">
        <v>0</v>
      </c>
      <c r="AB260" s="155">
        <v>0</v>
      </c>
      <c r="AC260" s="155">
        <v>7</v>
      </c>
      <c r="AD260" s="155">
        <v>0</v>
      </c>
      <c r="AE260" s="155">
        <v>1</v>
      </c>
      <c r="AF260" s="155">
        <v>0</v>
      </c>
      <c r="AG260" s="155">
        <v>4</v>
      </c>
      <c r="AH260" s="155">
        <v>1</v>
      </c>
      <c r="AI260" s="155">
        <v>0</v>
      </c>
      <c r="AJ260" s="155">
        <v>2</v>
      </c>
      <c r="AK260" s="155">
        <v>0</v>
      </c>
      <c r="AL260" s="155">
        <v>0</v>
      </c>
      <c r="AM260" s="155">
        <v>0</v>
      </c>
      <c r="AN260" s="155">
        <v>0</v>
      </c>
      <c r="AO260" s="155">
        <v>0</v>
      </c>
      <c r="AP260" s="155">
        <v>2</v>
      </c>
    </row>
    <row r="261" spans="1:42" ht="15.6" x14ac:dyDescent="0.3">
      <c r="A261" s="180" t="s">
        <v>769</v>
      </c>
      <c r="B261" s="179">
        <v>0</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3</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3</v>
      </c>
      <c r="T262" s="155">
        <v>0</v>
      </c>
      <c r="U262" s="155">
        <v>0</v>
      </c>
      <c r="V262" s="155">
        <v>0</v>
      </c>
      <c r="W262" s="155">
        <v>0</v>
      </c>
      <c r="X262" s="155">
        <v>0</v>
      </c>
      <c r="Y262" s="155">
        <v>0</v>
      </c>
      <c r="Z262" s="155">
        <v>0</v>
      </c>
      <c r="AA262" s="155">
        <v>0</v>
      </c>
      <c r="AB262" s="155">
        <v>0</v>
      </c>
      <c r="AC262" s="155">
        <v>0</v>
      </c>
      <c r="AD262" s="155">
        <v>0</v>
      </c>
      <c r="AE262" s="155">
        <v>0</v>
      </c>
      <c r="AF262" s="155">
        <v>0</v>
      </c>
      <c r="AG262" s="155">
        <v>0</v>
      </c>
      <c r="AH262" s="155">
        <v>0</v>
      </c>
      <c r="AI262" s="155">
        <v>0</v>
      </c>
      <c r="AJ262" s="155">
        <v>0</v>
      </c>
      <c r="AK262" s="155">
        <v>0</v>
      </c>
      <c r="AL262" s="155">
        <v>0</v>
      </c>
      <c r="AM262" s="155">
        <v>0</v>
      </c>
      <c r="AN262" s="155">
        <v>0</v>
      </c>
      <c r="AO262" s="155">
        <v>0</v>
      </c>
      <c r="AP262" s="155">
        <v>0</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0</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0</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0</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0</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14</v>
      </c>
      <c r="C277" s="155">
        <v>0</v>
      </c>
      <c r="D277" s="155">
        <v>0</v>
      </c>
      <c r="E277" s="155">
        <v>1</v>
      </c>
      <c r="F277" s="155">
        <v>0</v>
      </c>
      <c r="G277" s="155">
        <v>0</v>
      </c>
      <c r="H277" s="155">
        <v>0</v>
      </c>
      <c r="I277" s="155">
        <v>0</v>
      </c>
      <c r="J277" s="155">
        <v>0</v>
      </c>
      <c r="K277" s="155">
        <v>0</v>
      </c>
      <c r="L277" s="155">
        <v>0</v>
      </c>
      <c r="M277" s="155">
        <v>0</v>
      </c>
      <c r="N277" s="155">
        <v>0</v>
      </c>
      <c r="O277" s="155">
        <v>0</v>
      </c>
      <c r="P277" s="155">
        <v>0</v>
      </c>
      <c r="Q277" s="155">
        <v>0</v>
      </c>
      <c r="R277" s="155">
        <v>0</v>
      </c>
      <c r="S277" s="155">
        <v>10</v>
      </c>
      <c r="T277" s="155">
        <v>0</v>
      </c>
      <c r="U277" s="155">
        <v>0</v>
      </c>
      <c r="V277" s="155">
        <v>0</v>
      </c>
      <c r="W277" s="155">
        <v>0</v>
      </c>
      <c r="X277" s="155">
        <v>0</v>
      </c>
      <c r="Y277" s="155">
        <v>0</v>
      </c>
      <c r="Z277" s="155">
        <v>0</v>
      </c>
      <c r="AA277" s="155">
        <v>0</v>
      </c>
      <c r="AB277" s="155">
        <v>0</v>
      </c>
      <c r="AC277" s="155">
        <v>1</v>
      </c>
      <c r="AD277" s="155">
        <v>0</v>
      </c>
      <c r="AE277" s="155">
        <v>0</v>
      </c>
      <c r="AF277" s="155">
        <v>0</v>
      </c>
      <c r="AG277" s="155">
        <v>0</v>
      </c>
      <c r="AH277" s="155">
        <v>0</v>
      </c>
      <c r="AI277" s="155">
        <v>0</v>
      </c>
      <c r="AJ277" s="155">
        <v>1</v>
      </c>
      <c r="AK277" s="155">
        <v>0</v>
      </c>
      <c r="AL277" s="155">
        <v>0</v>
      </c>
      <c r="AM277" s="155">
        <v>0</v>
      </c>
      <c r="AN277" s="155">
        <v>0</v>
      </c>
      <c r="AO277" s="155">
        <v>0</v>
      </c>
      <c r="AP277" s="155">
        <v>1</v>
      </c>
    </row>
    <row r="278" spans="1:42" ht="15.6" x14ac:dyDescent="0.3">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1</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0</v>
      </c>
      <c r="T279" s="155">
        <v>0</v>
      </c>
      <c r="U279" s="155">
        <v>0</v>
      </c>
      <c r="V279" s="155">
        <v>0</v>
      </c>
      <c r="W279" s="155">
        <v>0</v>
      </c>
      <c r="X279" s="155">
        <v>0</v>
      </c>
      <c r="Y279" s="155">
        <v>0</v>
      </c>
      <c r="Z279" s="155">
        <v>0</v>
      </c>
      <c r="AA279" s="155">
        <v>0</v>
      </c>
      <c r="AB279" s="155">
        <v>0</v>
      </c>
      <c r="AC279" s="155">
        <v>0</v>
      </c>
      <c r="AD279" s="155">
        <v>0</v>
      </c>
      <c r="AE279" s="155">
        <v>0</v>
      </c>
      <c r="AF279" s="155">
        <v>0</v>
      </c>
      <c r="AG279" s="155">
        <v>1</v>
      </c>
      <c r="AH279" s="155">
        <v>0</v>
      </c>
      <c r="AI279" s="155">
        <v>0</v>
      </c>
      <c r="AJ279" s="155">
        <v>0</v>
      </c>
      <c r="AK279" s="155">
        <v>0</v>
      </c>
      <c r="AL279" s="155">
        <v>0</v>
      </c>
      <c r="AM279" s="155">
        <v>0</v>
      </c>
      <c r="AN279" s="155">
        <v>0</v>
      </c>
      <c r="AO279" s="155">
        <v>0</v>
      </c>
      <c r="AP279" s="155">
        <v>0</v>
      </c>
    </row>
    <row r="280" spans="1:42" ht="15.6" x14ac:dyDescent="0.3">
      <c r="A280" s="180" t="s">
        <v>597</v>
      </c>
      <c r="B280" s="179">
        <v>2</v>
      </c>
      <c r="C280" s="155">
        <v>0</v>
      </c>
      <c r="D280" s="155">
        <v>0</v>
      </c>
      <c r="E280" s="155">
        <v>0</v>
      </c>
      <c r="F280" s="155">
        <v>0</v>
      </c>
      <c r="G280" s="155">
        <v>0</v>
      </c>
      <c r="H280" s="155">
        <v>1</v>
      </c>
      <c r="I280" s="155">
        <v>0</v>
      </c>
      <c r="J280" s="155">
        <v>0</v>
      </c>
      <c r="K280" s="155">
        <v>0</v>
      </c>
      <c r="L280" s="155">
        <v>0</v>
      </c>
      <c r="M280" s="155">
        <v>0</v>
      </c>
      <c r="N280" s="155">
        <v>0</v>
      </c>
      <c r="O280" s="155">
        <v>0</v>
      </c>
      <c r="P280" s="155">
        <v>0</v>
      </c>
      <c r="Q280" s="155">
        <v>0</v>
      </c>
      <c r="R280" s="155">
        <v>0</v>
      </c>
      <c r="S280" s="155">
        <v>1</v>
      </c>
      <c r="T280" s="155">
        <v>0</v>
      </c>
      <c r="U280" s="155">
        <v>0</v>
      </c>
      <c r="V280" s="155">
        <v>0</v>
      </c>
      <c r="W280" s="155">
        <v>0</v>
      </c>
      <c r="X280" s="155">
        <v>0</v>
      </c>
      <c r="Y280" s="155">
        <v>0</v>
      </c>
      <c r="Z280" s="155">
        <v>0</v>
      </c>
      <c r="AA280" s="155">
        <v>0</v>
      </c>
      <c r="AB280" s="155">
        <v>0</v>
      </c>
      <c r="AC280" s="155">
        <v>0</v>
      </c>
      <c r="AD280" s="155">
        <v>0</v>
      </c>
      <c r="AE280" s="155">
        <v>0</v>
      </c>
      <c r="AF280" s="155">
        <v>0</v>
      </c>
      <c r="AG280" s="155">
        <v>0</v>
      </c>
      <c r="AH280" s="155">
        <v>0</v>
      </c>
      <c r="AI280" s="155">
        <v>0</v>
      </c>
      <c r="AJ280" s="155">
        <v>0</v>
      </c>
      <c r="AK280" s="155">
        <v>0</v>
      </c>
      <c r="AL280" s="155">
        <v>0</v>
      </c>
      <c r="AM280" s="155">
        <v>0</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1</v>
      </c>
      <c r="C284" s="155">
        <v>0</v>
      </c>
      <c r="D284" s="155">
        <v>0</v>
      </c>
      <c r="E284" s="155">
        <v>0</v>
      </c>
      <c r="F284" s="155">
        <v>0</v>
      </c>
      <c r="G284" s="155">
        <v>0</v>
      </c>
      <c r="H284" s="155">
        <v>1</v>
      </c>
      <c r="I284" s="155">
        <v>0</v>
      </c>
      <c r="J284" s="155">
        <v>0</v>
      </c>
      <c r="K284" s="155">
        <v>0</v>
      </c>
      <c r="L284" s="155">
        <v>0</v>
      </c>
      <c r="M284" s="155">
        <v>0</v>
      </c>
      <c r="N284" s="155">
        <v>0</v>
      </c>
      <c r="O284" s="155">
        <v>0</v>
      </c>
      <c r="P284" s="155">
        <v>0</v>
      </c>
      <c r="Q284" s="155">
        <v>0</v>
      </c>
      <c r="R284" s="155">
        <v>0</v>
      </c>
      <c r="S284" s="155">
        <v>0</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1</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0</v>
      </c>
      <c r="T287" s="155">
        <v>0</v>
      </c>
      <c r="U287" s="155">
        <v>0</v>
      </c>
      <c r="V287" s="155">
        <v>0</v>
      </c>
      <c r="W287" s="155">
        <v>0</v>
      </c>
      <c r="X287" s="155">
        <v>0</v>
      </c>
      <c r="Y287" s="155">
        <v>0</v>
      </c>
      <c r="Z287" s="155">
        <v>0</v>
      </c>
      <c r="AA287" s="155">
        <v>0</v>
      </c>
      <c r="AB287" s="155">
        <v>0</v>
      </c>
      <c r="AC287" s="155">
        <v>1</v>
      </c>
      <c r="AD287" s="155">
        <v>0</v>
      </c>
      <c r="AE287" s="155">
        <v>0</v>
      </c>
      <c r="AF287" s="155">
        <v>0</v>
      </c>
      <c r="AG287" s="155">
        <v>0</v>
      </c>
      <c r="AH287" s="155">
        <v>0</v>
      </c>
      <c r="AI287" s="155">
        <v>0</v>
      </c>
      <c r="AJ287" s="155">
        <v>0</v>
      </c>
      <c r="AK287" s="155">
        <v>0</v>
      </c>
      <c r="AL287" s="155">
        <v>0</v>
      </c>
      <c r="AM287" s="155">
        <v>0</v>
      </c>
      <c r="AN287" s="155">
        <v>0</v>
      </c>
      <c r="AO287" s="155">
        <v>0</v>
      </c>
      <c r="AP287" s="155">
        <v>0</v>
      </c>
    </row>
    <row r="288" spans="1:42" ht="15.6" x14ac:dyDescent="0.3">
      <c r="A288" s="180" t="s">
        <v>784</v>
      </c>
      <c r="B288" s="179">
        <v>1</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1</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6</v>
      </c>
      <c r="C292" s="155">
        <v>0</v>
      </c>
      <c r="D292" s="155">
        <v>0</v>
      </c>
      <c r="E292" s="155">
        <v>0</v>
      </c>
      <c r="F292" s="155">
        <v>0</v>
      </c>
      <c r="G292" s="155">
        <v>0</v>
      </c>
      <c r="H292" s="155">
        <v>2</v>
      </c>
      <c r="I292" s="155">
        <v>0</v>
      </c>
      <c r="J292" s="155">
        <v>0</v>
      </c>
      <c r="K292" s="155">
        <v>0</v>
      </c>
      <c r="L292" s="155">
        <v>0</v>
      </c>
      <c r="M292" s="155">
        <v>0</v>
      </c>
      <c r="N292" s="155">
        <v>0</v>
      </c>
      <c r="O292" s="155">
        <v>0</v>
      </c>
      <c r="P292" s="155">
        <v>0</v>
      </c>
      <c r="Q292" s="155">
        <v>0</v>
      </c>
      <c r="R292" s="155">
        <v>0</v>
      </c>
      <c r="S292" s="155">
        <v>4</v>
      </c>
      <c r="T292" s="155">
        <v>0</v>
      </c>
      <c r="U292" s="155">
        <v>0</v>
      </c>
      <c r="V292" s="155">
        <v>0</v>
      </c>
      <c r="W292" s="155">
        <v>0</v>
      </c>
      <c r="X292" s="155">
        <v>0</v>
      </c>
      <c r="Y292" s="155">
        <v>0</v>
      </c>
      <c r="Z292" s="155">
        <v>0</v>
      </c>
      <c r="AA292" s="155">
        <v>0</v>
      </c>
      <c r="AB292" s="155">
        <v>0</v>
      </c>
      <c r="AC292" s="155">
        <v>0</v>
      </c>
      <c r="AD292" s="155">
        <v>0</v>
      </c>
      <c r="AE292" s="155">
        <v>0</v>
      </c>
      <c r="AF292" s="155">
        <v>0</v>
      </c>
      <c r="AG292" s="155">
        <v>0</v>
      </c>
      <c r="AH292" s="155">
        <v>0</v>
      </c>
      <c r="AI292" s="155">
        <v>0</v>
      </c>
      <c r="AJ292" s="155">
        <v>0</v>
      </c>
      <c r="AK292" s="155">
        <v>0</v>
      </c>
      <c r="AL292" s="155">
        <v>0</v>
      </c>
      <c r="AM292" s="155">
        <v>0</v>
      </c>
      <c r="AN292" s="155">
        <v>0</v>
      </c>
      <c r="AO292" s="155">
        <v>0</v>
      </c>
      <c r="AP292" s="155">
        <v>0</v>
      </c>
    </row>
    <row r="293" spans="1:42" ht="15.6" x14ac:dyDescent="0.3">
      <c r="A293" s="180" t="s">
        <v>788</v>
      </c>
      <c r="B293" s="179">
        <v>0</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0</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4</v>
      </c>
      <c r="C294" s="155">
        <v>0</v>
      </c>
      <c r="D294" s="155">
        <v>0</v>
      </c>
      <c r="E294" s="155">
        <v>0</v>
      </c>
      <c r="F294" s="155">
        <v>0</v>
      </c>
      <c r="G294" s="155">
        <v>0</v>
      </c>
      <c r="H294" s="155">
        <v>2</v>
      </c>
      <c r="I294" s="155">
        <v>0</v>
      </c>
      <c r="J294" s="155">
        <v>0</v>
      </c>
      <c r="K294" s="155">
        <v>0</v>
      </c>
      <c r="L294" s="155">
        <v>0</v>
      </c>
      <c r="M294" s="155">
        <v>0</v>
      </c>
      <c r="N294" s="155">
        <v>0</v>
      </c>
      <c r="O294" s="155">
        <v>0</v>
      </c>
      <c r="P294" s="155">
        <v>0</v>
      </c>
      <c r="Q294" s="155">
        <v>0</v>
      </c>
      <c r="R294" s="155">
        <v>0</v>
      </c>
      <c r="S294" s="155">
        <v>2</v>
      </c>
      <c r="T294" s="155">
        <v>0</v>
      </c>
      <c r="U294" s="155">
        <v>0</v>
      </c>
      <c r="V294" s="155">
        <v>0</v>
      </c>
      <c r="W294" s="155">
        <v>0</v>
      </c>
      <c r="X294" s="155">
        <v>0</v>
      </c>
      <c r="Y294" s="155">
        <v>0</v>
      </c>
      <c r="Z294" s="155">
        <v>0</v>
      </c>
      <c r="AA294" s="155">
        <v>0</v>
      </c>
      <c r="AB294" s="155">
        <v>0</v>
      </c>
      <c r="AC294" s="155">
        <v>0</v>
      </c>
      <c r="AD294" s="155">
        <v>0</v>
      </c>
      <c r="AE294" s="155">
        <v>0</v>
      </c>
      <c r="AF294" s="155">
        <v>0</v>
      </c>
      <c r="AG294" s="155">
        <v>0</v>
      </c>
      <c r="AH294" s="155">
        <v>0</v>
      </c>
      <c r="AI294" s="155">
        <v>0</v>
      </c>
      <c r="AJ294" s="155">
        <v>0</v>
      </c>
      <c r="AK294" s="155">
        <v>0</v>
      </c>
      <c r="AL294" s="155">
        <v>0</v>
      </c>
      <c r="AM294" s="155">
        <v>0</v>
      </c>
      <c r="AN294" s="155">
        <v>0</v>
      </c>
      <c r="AO294" s="155">
        <v>0</v>
      </c>
      <c r="AP294" s="155">
        <v>0</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1</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1</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3</v>
      </c>
      <c r="C299" s="155">
        <v>0</v>
      </c>
      <c r="D299" s="155">
        <v>0</v>
      </c>
      <c r="E299" s="155">
        <v>0</v>
      </c>
      <c r="F299" s="155">
        <v>0</v>
      </c>
      <c r="G299" s="155">
        <v>0</v>
      </c>
      <c r="H299" s="155">
        <v>0</v>
      </c>
      <c r="I299" s="155">
        <v>0</v>
      </c>
      <c r="J299" s="155">
        <v>0</v>
      </c>
      <c r="K299" s="155">
        <v>0</v>
      </c>
      <c r="L299" s="155">
        <v>0</v>
      </c>
      <c r="M299" s="155">
        <v>0</v>
      </c>
      <c r="N299" s="155">
        <v>0</v>
      </c>
      <c r="O299" s="155">
        <v>0</v>
      </c>
      <c r="P299" s="155">
        <v>0</v>
      </c>
      <c r="Q299" s="155">
        <v>0</v>
      </c>
      <c r="R299" s="155">
        <v>0</v>
      </c>
      <c r="S299" s="155">
        <v>2</v>
      </c>
      <c r="T299" s="155">
        <v>0</v>
      </c>
      <c r="U299" s="155">
        <v>0</v>
      </c>
      <c r="V299" s="155">
        <v>0</v>
      </c>
      <c r="W299" s="155">
        <v>0</v>
      </c>
      <c r="X299" s="155">
        <v>0</v>
      </c>
      <c r="Y299" s="155">
        <v>0</v>
      </c>
      <c r="Z299" s="155">
        <v>0</v>
      </c>
      <c r="AA299" s="155">
        <v>0</v>
      </c>
      <c r="AB299" s="155">
        <v>0</v>
      </c>
      <c r="AC299" s="155">
        <v>0</v>
      </c>
      <c r="AD299" s="155">
        <v>0</v>
      </c>
      <c r="AE299" s="155">
        <v>0</v>
      </c>
      <c r="AF299" s="155">
        <v>0</v>
      </c>
      <c r="AG299" s="155">
        <v>0</v>
      </c>
      <c r="AH299" s="155">
        <v>0</v>
      </c>
      <c r="AI299" s="155">
        <v>0</v>
      </c>
      <c r="AJ299" s="155">
        <v>0</v>
      </c>
      <c r="AK299" s="155">
        <v>0</v>
      </c>
      <c r="AL299" s="155">
        <v>0</v>
      </c>
      <c r="AM299" s="155">
        <v>0</v>
      </c>
      <c r="AN299" s="155">
        <v>0</v>
      </c>
      <c r="AO299" s="155">
        <v>0</v>
      </c>
      <c r="AP299" s="155">
        <v>1</v>
      </c>
    </row>
    <row r="300" spans="1:42" ht="15.6" x14ac:dyDescent="0.3">
      <c r="A300" s="180" t="s">
        <v>793</v>
      </c>
      <c r="B300" s="179">
        <v>2</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0</v>
      </c>
      <c r="T300" s="155">
        <v>0</v>
      </c>
      <c r="U300" s="155">
        <v>0</v>
      </c>
      <c r="V300" s="155">
        <v>0</v>
      </c>
      <c r="W300" s="155">
        <v>0</v>
      </c>
      <c r="X300" s="155">
        <v>0</v>
      </c>
      <c r="Y300" s="155">
        <v>0</v>
      </c>
      <c r="Z300" s="155">
        <v>0</v>
      </c>
      <c r="AA300" s="155">
        <v>0</v>
      </c>
      <c r="AB300" s="155">
        <v>0</v>
      </c>
      <c r="AC300" s="155">
        <v>1</v>
      </c>
      <c r="AD300" s="155">
        <v>0</v>
      </c>
      <c r="AE300" s="155">
        <v>0</v>
      </c>
      <c r="AF300" s="155">
        <v>0</v>
      </c>
      <c r="AG300" s="155">
        <v>1</v>
      </c>
      <c r="AH300" s="155">
        <v>0</v>
      </c>
      <c r="AI300" s="155">
        <v>0</v>
      </c>
      <c r="AJ300" s="155">
        <v>0</v>
      </c>
      <c r="AK300" s="155">
        <v>0</v>
      </c>
      <c r="AL300" s="155">
        <v>0</v>
      </c>
      <c r="AM300" s="155">
        <v>0</v>
      </c>
      <c r="AN300" s="155">
        <v>0</v>
      </c>
      <c r="AO300" s="155">
        <v>0</v>
      </c>
      <c r="AP300" s="155">
        <v>0</v>
      </c>
    </row>
    <row r="301" spans="1:42" ht="15.6" x14ac:dyDescent="0.3">
      <c r="A301" s="180" t="s">
        <v>502</v>
      </c>
      <c r="B301" s="179">
        <v>1</v>
      </c>
      <c r="C301" s="155">
        <v>0</v>
      </c>
      <c r="D301" s="155">
        <v>0</v>
      </c>
      <c r="E301" s="155">
        <v>0</v>
      </c>
      <c r="F301" s="155">
        <v>0</v>
      </c>
      <c r="G301" s="155">
        <v>0</v>
      </c>
      <c r="H301" s="155">
        <v>0</v>
      </c>
      <c r="I301" s="155">
        <v>0</v>
      </c>
      <c r="J301" s="155">
        <v>0</v>
      </c>
      <c r="K301" s="155">
        <v>0</v>
      </c>
      <c r="L301" s="155">
        <v>0</v>
      </c>
      <c r="M301" s="155">
        <v>0</v>
      </c>
      <c r="N301" s="155">
        <v>0</v>
      </c>
      <c r="O301" s="155">
        <v>0</v>
      </c>
      <c r="P301" s="155">
        <v>0</v>
      </c>
      <c r="Q301" s="155">
        <v>0</v>
      </c>
      <c r="R301" s="155">
        <v>0</v>
      </c>
      <c r="S301" s="155">
        <v>0</v>
      </c>
      <c r="T301" s="155">
        <v>0</v>
      </c>
      <c r="U301" s="155">
        <v>0</v>
      </c>
      <c r="V301" s="155">
        <v>0</v>
      </c>
      <c r="W301" s="155">
        <v>0</v>
      </c>
      <c r="X301" s="155">
        <v>0</v>
      </c>
      <c r="Y301" s="155">
        <v>0</v>
      </c>
      <c r="Z301" s="155">
        <v>0</v>
      </c>
      <c r="AA301" s="155">
        <v>0</v>
      </c>
      <c r="AB301" s="155">
        <v>0</v>
      </c>
      <c r="AC301" s="155">
        <v>0</v>
      </c>
      <c r="AD301" s="155">
        <v>0</v>
      </c>
      <c r="AE301" s="155">
        <v>0</v>
      </c>
      <c r="AF301" s="155">
        <v>0</v>
      </c>
      <c r="AG301" s="155">
        <v>0</v>
      </c>
      <c r="AH301" s="155">
        <v>0</v>
      </c>
      <c r="AI301" s="155">
        <v>0</v>
      </c>
      <c r="AJ301" s="155">
        <v>0</v>
      </c>
      <c r="AK301" s="155">
        <v>0</v>
      </c>
      <c r="AL301" s="155">
        <v>0</v>
      </c>
      <c r="AM301" s="155">
        <v>0</v>
      </c>
      <c r="AN301" s="155">
        <v>0</v>
      </c>
      <c r="AO301" s="155">
        <v>0</v>
      </c>
      <c r="AP301" s="155">
        <v>1</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1</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1</v>
      </c>
      <c r="T308" s="155">
        <v>0</v>
      </c>
      <c r="U308" s="155">
        <v>0</v>
      </c>
      <c r="V308" s="155">
        <v>0</v>
      </c>
      <c r="W308" s="155">
        <v>0</v>
      </c>
      <c r="X308" s="155">
        <v>0</v>
      </c>
      <c r="Y308" s="155">
        <v>0</v>
      </c>
      <c r="Z308" s="155">
        <v>0</v>
      </c>
      <c r="AA308" s="155">
        <v>0</v>
      </c>
      <c r="AB308" s="155">
        <v>0</v>
      </c>
      <c r="AC308" s="155">
        <v>0</v>
      </c>
      <c r="AD308" s="155">
        <v>0</v>
      </c>
      <c r="AE308" s="155">
        <v>0</v>
      </c>
      <c r="AF308" s="155">
        <v>0</v>
      </c>
      <c r="AG308" s="155">
        <v>0</v>
      </c>
      <c r="AH308" s="155">
        <v>0</v>
      </c>
      <c r="AI308" s="155">
        <v>0</v>
      </c>
      <c r="AJ308" s="155">
        <v>0</v>
      </c>
      <c r="AK308" s="155">
        <v>0</v>
      </c>
      <c r="AL308" s="155">
        <v>0</v>
      </c>
      <c r="AM308" s="155">
        <v>0</v>
      </c>
      <c r="AN308" s="155">
        <v>0</v>
      </c>
      <c r="AO308" s="155">
        <v>0</v>
      </c>
      <c r="AP308" s="155">
        <v>0</v>
      </c>
    </row>
    <row r="309" spans="1:42" ht="15.6" x14ac:dyDescent="0.3">
      <c r="A309" s="180" t="s">
        <v>800</v>
      </c>
      <c r="B309" s="179">
        <v>0</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11415</v>
      </c>
      <c r="C310" s="179">
        <v>6</v>
      </c>
      <c r="D310" s="179">
        <v>46</v>
      </c>
      <c r="E310" s="179">
        <v>251</v>
      </c>
      <c r="F310" s="179">
        <v>67</v>
      </c>
      <c r="G310" s="179">
        <v>144</v>
      </c>
      <c r="H310" s="179">
        <v>1312</v>
      </c>
      <c r="I310" s="179">
        <v>1</v>
      </c>
      <c r="J310" s="179">
        <v>158</v>
      </c>
      <c r="K310" s="179">
        <v>15</v>
      </c>
      <c r="L310" s="179">
        <v>8</v>
      </c>
      <c r="M310" s="179">
        <v>63</v>
      </c>
      <c r="N310" s="179">
        <v>5</v>
      </c>
      <c r="O310" s="179">
        <v>91</v>
      </c>
      <c r="P310" s="179">
        <v>86</v>
      </c>
      <c r="Q310" s="179">
        <v>150</v>
      </c>
      <c r="R310" s="179">
        <v>72</v>
      </c>
      <c r="S310" s="179">
        <v>3678</v>
      </c>
      <c r="T310" s="179">
        <v>437</v>
      </c>
      <c r="U310" s="179">
        <v>31</v>
      </c>
      <c r="V310" s="179">
        <v>75</v>
      </c>
      <c r="W310" s="179">
        <v>95</v>
      </c>
      <c r="X310" s="179">
        <v>11</v>
      </c>
      <c r="Y310" s="179">
        <v>80</v>
      </c>
      <c r="Z310" s="179">
        <v>37</v>
      </c>
      <c r="AA310" s="179">
        <v>47</v>
      </c>
      <c r="AB310" s="179">
        <v>15</v>
      </c>
      <c r="AC310" s="179">
        <v>1094</v>
      </c>
      <c r="AD310" s="179">
        <v>33</v>
      </c>
      <c r="AE310" s="179">
        <v>121</v>
      </c>
      <c r="AF310" s="179">
        <v>30</v>
      </c>
      <c r="AG310" s="179">
        <v>789</v>
      </c>
      <c r="AH310" s="179">
        <v>812</v>
      </c>
      <c r="AI310" s="179">
        <v>63</v>
      </c>
      <c r="AJ310" s="179">
        <v>476</v>
      </c>
      <c r="AK310" s="179">
        <v>8</v>
      </c>
      <c r="AL310" s="179">
        <v>68</v>
      </c>
      <c r="AM310" s="179">
        <v>337</v>
      </c>
      <c r="AN310" s="179">
        <v>86</v>
      </c>
      <c r="AO310" s="179">
        <v>160</v>
      </c>
      <c r="AP310" s="179">
        <v>357</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&amp;L&amp;"Arial,Regular"&amp;F&amp;C&amp;"Arial,Regular"&amp;P+3&amp;R&amp;"Arial,Regular"&amp;D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2021 monthly driver report supporting data</dc:title>
  <dc:creator>Washington State Department of Licensing</dc:creator>
  <cp:lastModifiedBy>Robert Hunter</cp:lastModifiedBy>
  <cp:lastPrinted>2021-02-22T17:50:49Z</cp:lastPrinted>
  <dcterms:created xsi:type="dcterms:W3CDTF">1998-10-07T20:38:17Z</dcterms:created>
  <dcterms:modified xsi:type="dcterms:W3CDTF">2021-03-01T22:17:58Z</dcterms:modified>
</cp:coreProperties>
</file>