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landres\Documents\Sites\dol.wa.gov (stage)\about\docs\driver-reports\"/>
    </mc:Choice>
  </mc:AlternateContent>
  <xr:revisionPtr revIDLastSave="0" documentId="8_{3872B9F6-E227-4CB6-AD45-1E4AC0AC9E9A}" xr6:coauthVersionLast="47" xr6:coauthVersionMax="47" xr10:uidLastSave="{00000000-0000-0000-0000-000000000000}"/>
  <bookViews>
    <workbookView xWindow="-120" yWindow="-120" windowWidth="29040" windowHeight="15990" tabRatio="651"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G17" i="19"/>
  <c r="G16" i="19"/>
  <c r="D17" i="19"/>
  <c r="D16" i="19"/>
  <c r="D3" i="19"/>
  <c r="B461" i="18"/>
  <c r="D461" i="18"/>
  <c r="F461" i="18"/>
  <c r="W461" i="18" s="1"/>
  <c r="H461" i="18"/>
  <c r="J461" i="18"/>
  <c r="L461" i="18" s="1"/>
  <c r="N461" i="18"/>
  <c r="P461" i="18"/>
  <c r="R461" i="18"/>
  <c r="T461" i="18"/>
  <c r="AC461" i="18"/>
  <c r="AD461" i="18" s="1"/>
  <c r="AL461" i="18"/>
  <c r="DA474" i="21"/>
  <c r="DB474" i="21"/>
  <c r="DC474" i="21"/>
  <c r="Z461" i="18" l="1"/>
  <c r="Y461" i="18"/>
  <c r="X461" i="18"/>
  <c r="V461" i="18"/>
  <c r="AE461" i="18"/>
  <c r="AG461" i="18"/>
  <c r="AI461" i="18" s="1"/>
  <c r="AJ461" i="18" s="1"/>
  <c r="AK461" i="18" s="1"/>
  <c r="BW474" i="21" l="1"/>
  <c r="BX474" i="21"/>
  <c r="BZ474" i="21"/>
  <c r="CD474" i="21"/>
  <c r="CE474" i="21"/>
  <c r="CF474" i="21"/>
  <c r="CG474" i="21"/>
  <c r="CH474" i="21"/>
  <c r="BS474" i="21"/>
  <c r="BS475" i="21"/>
  <c r="BS476" i="21"/>
  <c r="BS477" i="21"/>
  <c r="BS478" i="21"/>
  <c r="BS479" i="21"/>
  <c r="BS480" i="21"/>
  <c r="BS481" i="21"/>
  <c r="BS482" i="21"/>
  <c r="BS483" i="21"/>
  <c r="BS48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AI451" i="18" l="1"/>
  <c r="BZ464" i="21"/>
  <c r="BZ463" i="21" l="1"/>
  <c r="CA474" i="21" s="1"/>
  <c r="AI450" i="18"/>
  <c r="BZ462" i="21" l="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J453" i="18" s="1"/>
  <c r="AK453" i="18" s="1"/>
  <c r="AL453" i="18"/>
  <c r="CA467" i="21"/>
  <c r="AI441" i="18"/>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<sst xmlns="http://schemas.openxmlformats.org/spreadsheetml/2006/main" count="2605" uniqueCount="828">
  <si>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</si>
  <si>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</si>
  <si>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</si>
  <si>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</si>
  <si>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</si>
  <si>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</si>
  <si>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</si>
  <si>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</si>
  <si>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</si>
  <si>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</si>
  <si>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</si>
  <si>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</si>
  <si>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</si>
  <si>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</si>
  <si>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</si>
  <si>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</si>
  <si>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</si>
  <si>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</si>
  <si>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</si>
  <si>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</si>
  <si>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</si>
  <si>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</si>
  <si>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</si>
  <si>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</si>
  <si>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</si>
  <si>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</si>
  <si>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</si>
  <si>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</si>
  <si>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</si>
  <si>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</si>
  <si>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</si>
  <si>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</si>
  <si>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</si>
  <si>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</si>
  <si>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</si>
  <si>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</si>
  <si>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</si>
  <si>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</si>
  <si>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</si>
  <si>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</si>
  <si>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</si>
  <si>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</si>
  <si>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</si>
  <si>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</si>
  <si>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</si>
  <si>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</si>
  <si>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</si>
  <si>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</si>
  <si>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</si>
  <si>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</si>
  <si>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</si>
  <si>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</si>
  <si>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</si>
  <si>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</si>
  <si>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</si>
  <si>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</si>
  <si>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</si>
  <si>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</si>
  <si>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</si>
  <si>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</si>
  <si>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</si>
  <si>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</si>
  <si>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</si>
  <si>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</si>
  <si>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</si>
  <si>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</si>
  <si>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</si>
  <si>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</si>
  <si>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</si>
  <si>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</si>
  <si>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</si>
  <si>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</si>
  <si>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</si>
  <si>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</si>
  <si>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</si>
  <si>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</si>
  <si>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</si>
  <si>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</si>
  <si>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</si>
  <si>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</si>
  <si>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</si>
  <si>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</si>
  <si>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</si>
  <si>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</si>
  <si>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</si>
  <si>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</si>
  <si>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</si>
  <si>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</si>
  <si>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</si>
  <si>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</si>
  <si>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</si>
  <si>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</si>
  <si>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</si>
  <si>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</si>
  <si>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</si>
  <si>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</si>
  <si>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</si>
  <si>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</si>
  <si>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</si>
  <si>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</si>
  <si>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</si>
  <si>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</si>
  <si>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</si>
  <si>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</si>
  <si>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</si>
  <si>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</si>
  <si>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</si>
  <si>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</si>
  <si>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</si>
  <si>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</si>
  <si>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</si>
  <si>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</si>
  <si>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</si>
  <si>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</si>
  <si>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</si>
  <si>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</si>
  <si>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</si>
  <si>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</si>
  <si>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</si>
  <si>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</si>
  <si>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</si>
  <si>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</si>
  <si>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</si>
  <si>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</si>
  <si>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</si>
  <si>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</si>
  <si>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</si>
  <si>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</si>
  <si>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</si>
  <si>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</si>
  <si>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</si>
  <si>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</si>
  <si>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</si>
  <si>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</si>
  <si>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</si>
  <si>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</si>
  <si>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</si>
  <si>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</si>
  <si>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</si>
  <si>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</si>
  <si>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</si>
  <si>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</si>
  <si>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</si>
  <si>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</si>
  <si>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</si>
  <si>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</si>
  <si>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</si>
  <si>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</si>
  <si>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</si>
  <si>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</si>
  <si>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</si>
  <si>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</si>
  <si>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</si>
  <si>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</si>
  <si>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</si>
  <si>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</si>
  <si>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</si>
  <si>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</si>
  <si>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</si>
  <si>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</si>
  <si>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</si>
  <si>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</si>
  <si>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</si>
  <si>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</si>
  <si>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</si>
  <si>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</si>
  <si>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</si>
  <si>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</si>
  <si>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</si>
  <si>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</si>
  <si>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</si>
  <si>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</si>
  <si>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</si>
  <si>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</si>
  <si>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</si>
  <si>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</si>
  <si>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</si>
  <si>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</si>
  <si>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</si>
  <si>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</si>
  <si>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</si>
  <si>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</si>
  <si>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</si>
  <si>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</si>
  <si>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</si>
  <si>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</si>
  <si>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</si>
  <si>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</si>
  <si>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</si>
  <si>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</si>
  <si>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</si>
  <si>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</si>
  <si>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</si>
  <si>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</si>
  <si>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</si>
  <si>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</si>
  <si>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</si>
  <si>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</si>
  <si>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</si>
  <si>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</si>
  <si>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</si>
  <si>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</si>
  <si>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</si>
  <si>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</si>
  <si>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</si>
  <si>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</si>
  <si>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</si>
  <si>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</si>
  <si>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</si>
  <si>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</si>
  <si>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</si>
  <si>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</si>
  <si>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</si>
  <si>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</si>
  <si>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</si>
  <si>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</si>
  <si>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</si>
  <si>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</si>
  <si>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</si>
  <si>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</si>
  <si>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</si>
  <si>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</si>
  <si>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</si>
  <si>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</si>
  <si>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</si>
  <si>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</si>
  <si>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</si>
  <si>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</si>
  <si>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</si>
  <si>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</si>
  <si>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</si>
  <si>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</si>
  <si>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</si>
  <si>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</si>
  <si>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</si>
  <si>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</si>
  <si>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</si>
  <si>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</si>
  <si>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</si>
  <si>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</si>
  <si>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</si>
  <si>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</si>
  <si>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</si>
  <si>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</si>
  <si>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</si>
  <si>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</si>
  <si>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</si>
  <si>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</si>
  <si>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</si>
  <si>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</si>
  <si>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</si>
  <si>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</si>
  <si>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</si>
  <si>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</si>
  <si>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</si>
  <si>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</si>
  <si>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</si>
  <si>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</si>
  <si>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</si>
  <si>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</si>
  <si>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</si>
  <si>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</si>
  <si>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</si>
  <si>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</si>
  <si>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</si>
  <si>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</si>
  <si>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</si>
  <si>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</si>
  <si>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</si>
  <si>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</si>
  <si>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</si>
  <si>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</si>
  <si>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</si>
  <si>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</si>
  <si>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</si>
  <si>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</si>
  <si>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</si>
  <si>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</si>
  <si>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</si>
  <si>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</si>
  <si>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</si>
  <si>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</si>
  <si>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</si>
  <si>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</si>
  <si>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</si>
  <si>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</si>
  <si>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</si>
  <si>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</si>
  <si>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</si>
  <si>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</si>
  <si>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</si>
  <si>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</si>
  <si>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</si>
  <si>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</si>
  <si>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</si>
  <si>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</si>
  <si>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</si>
  <si>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</si>
  <si>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</si>
  <si>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</si>
  <si>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</si>
  <si>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</si>
  <si>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</si>
  <si>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</si>
  <si>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</si>
  <si>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</si>
  <si>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</si>
  <si>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</si>
  <si>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</si>
  <si>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</si>
  <si>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</si>
  <si>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</si>
  <si>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</si>
  <si>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</si>
  <si>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</si>
  <si>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</si>
  <si>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</si>
  <si>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</si>
  <si>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</si>
  <si>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</si>
  <si>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</si>
  <si>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</si>
  <si>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</si>
  <si>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</si>
  <si>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</si>
  <si>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</si>
  <si>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</si>
  <si>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</si>
  <si>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</si>
  <si>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</si>
  <si>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</si>
  <si>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</si>
  <si>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</si>
  <si>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</si>
  <si>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</si>
  <si>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</si>
  <si>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</si>
  <si>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</si>
  <si>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</si>
  <si>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</si>
  <si>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</si>
  <si>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</si>
  <si>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</si>
  <si>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</si>
  <si>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</si>
  <si>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</si>
  <si>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</si>
  <si>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</si>
  <si>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</si>
  <si>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</si>
  <si>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</si>
  <si>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</si>
  <si>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</si>
  <si>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</si>
  <si>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</si>
  <si>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</si>
  <si>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</si>
  <si>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</si>
  <si>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</si>
  <si>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</si>
  <si>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</si>
  <si>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</si>
  <si>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</si>
  <si>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</si>
  <si>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</si>
  <si>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</si>
  <si>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</si>
  <si>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</si>
  <si>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</si>
  <si>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</si>
  <si>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</si>
  <si>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</si>
  <si>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</si>
  <si>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</si>
  <si>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</si>
  <si>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</si>
  <si>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</si>
  <si>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</si>
  <si>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</si>
  <si>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</si>
  <si>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</si>
  <si>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</si>
  <si>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</si>
  <si>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</si>
  <si>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</si>
  <si>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</si>
  <si>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</si>
  <si>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</si>
  <si>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</si>
  <si>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</si>
  <si>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</si>
  <si>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</si>
  <si>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</si>
  <si>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</si>
  <si>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</si>
  <si>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</si>
  <si>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</si>
  <si>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</si>
  <si>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</si>
  <si>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</si>
  <si>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</si>
  <si>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</si>
  <si>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</si>
  <si>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</si>
  <si>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</si>
  <si>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</si>
  <si>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</si>
  <si>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</si>
  <si>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</si>
  <si>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</si>
  <si>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</si>
  <si>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</si>
  <si>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</si>
  <si>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</si>
  <si>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</si>
  <si>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</si>
  <si>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</si>
  <si>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</si>
  <si>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</si>
  <si>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</si>
  <si>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</si>
  <si>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</si>
  <si>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</si>
  <si>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</si>
  <si>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</si>
  <si>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</si>
  <si>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</si>
  <si>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</si>
  <si>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</si>
  <si>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</si>
  <si>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</si>
  <si>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</si>
  <si>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</si>
  <si>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</si>
  <si>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</si>
  <si>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</si>
  <si>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</si>
  <si>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</si>
  <si>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</si>
  <si>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</si>
  <si>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</si>
  <si>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</si>
  <si>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</si>
  <si>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</si>
  <si>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</si>
  <si>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</si>
  <si>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</si>
  <si>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</si>
  <si>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</si>
  <si>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</si>
  <si>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</si>
  <si>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</si>
  <si>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</si>
  <si>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</si>
  <si>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</si>
  <si>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</si>
  <si>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</si>
  <si>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</si>
  <si>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</si>
  <si>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</si>
  <si>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</si>
  <si>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</si>
  <si>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</si>
  <si>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</si>
  <si>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</si>
  <si>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</si>
  <si>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</si>
  <si>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</si>
  <si>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</si>
  <si>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</si>
  <si>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</si>
  <si>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</si>
  <si>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</si>
  <si>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</si>
  <si>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</si>
  <si>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</si>
  <si>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</si>
  <si>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</si>
  <si>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</si>
  <si>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</si>
  <si>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</si>
  <si>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</si>
  <si>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</si>
  <si>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</si>
  <si>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</si>
  <si>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</si>
  <si>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</si>
  <si>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</si>
  <si>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</si>
  <si>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</si>
  <si>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</si>
  <si>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</si>
  <si>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</si>
  <si>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</si>
  <si>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</si>
  <si>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</si>
  <si>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</si>
  <si>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</si>
  <si>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</si>
  <si>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</si>
  <si>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</si>
  <si>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</si>
  <si>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</si>
  <si>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</si>
  <si>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</si>
  <si>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</si>
  <si>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</si>
  <si>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</si>
  <si>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</si>
  <si>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</si>
  <si>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</si>
  <si>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</si>
  <si>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</si>
  <si>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</si>
  <si>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</si>
  <si>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</si>
  <si>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</si>
  <si>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</si>
  <si>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</si>
  <si>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</si>
  <si>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</si>
  <si>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</si>
  <si>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</si>
  <si>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</si>
  <si>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</si>
  <si>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</si>
  <si>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</si>
  <si>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</si>
  <si>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</si>
  <si>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</si>
  <si>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</si>
  <si>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</si>
  <si>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</si>
  <si>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</si>
  <si>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</si>
  <si>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</si>
  <si>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</si>
  <si>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</si>
  <si>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</si>
  <si>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</si>
  <si>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</si>
  <si>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</si>
  <si>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</si>
  <si>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</si>
  <si>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</si>
  <si>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</si>
  <si>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</si>
  <si>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</si>
  <si>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</si>
  <si>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</si>
  <si>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</si>
  <si>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</si>
  <si>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</si>
  <si>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</si>
  <si>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</si>
  <si>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</si>
  <si>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</si>
  <si>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</si>
  <si>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</si>
  <si>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</si>
  <si>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</si>
  <si>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</si>
  <si>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</si>
  <si>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</si>
  <si>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</si>
  <si>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</si>
  <si>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</si>
  <si>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</si>
  <si>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</si>
  <si>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</si>
  <si>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</si>
  <si>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</si>
  <si>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</si>
  <si>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</si>
  <si>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</si>
  <si>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</si>
  <si>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</si>
  <si>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</si>
  <si>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</si>
  <si>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</si>
  <si>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</si>
  <si>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</si>
  <si>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</si>
  <si>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</si>
  <si>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</si>
  <si>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</si>
  <si>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</si>
  <si>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</si>
  <si>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</si>
  <si>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</si>
  <si>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</si>
  <si>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</si>
  <si>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</si>
  <si>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</si>
  <si>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</si>
  <si>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</si>
  <si>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</si>
  <si>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</si>
  <si>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</si>
  <si>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</si>
  <si>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</si>
  <si>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</si>
  <si>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</si>
  <si>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</si>
  <si>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</si>
  <si>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</si>
  <si>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</si>
  <si>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</si>
  <si>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</si>
  <si>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</si>
  <si>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</si>
  <si>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</si>
  <si>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</si>
  <si>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</si>
  <si>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</si>
  <si>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</si>
  <si>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</si>
  <si>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</si>
  <si>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</si>
  <si>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</si>
  <si>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</si>
  <si>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</si>
  <si>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</si>
  <si>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</si>
  <si>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</si>
  <si>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</si>
  <si>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</si>
  <si>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</si>
  <si>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</si>
  <si>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</si>
  <si>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</si>
  <si>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</si>
  <si>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</si>
  <si>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</si>
  <si>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</si>
  <si>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</si>
  <si>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</si>
  <si>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</si>
  <si>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</si>
  <si>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</si>
  <si>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</si>
  <si>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</si>
  <si>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</si>
  <si>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</si>
  <si>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</si>
  <si>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</si>
  <si>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</si>
  <si>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</si>
  <si>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</si>
  <si>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</si>
  <si>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</si>
  <si>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</si>
  <si>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</si>
  <si>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</si>
  <si>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</si>
  <si>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</si>
  <si>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</si>
  <si>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</si>
  <si>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</si>
  <si>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</si>
  <si>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</si>
  <si>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</si>
  <si>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</si>
  <si>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</si>
  <si>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</si>
  <si>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</si>
  <si>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</si>
  <si>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</si>
  <si>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</si>
  <si>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</si>
  <si>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</si>
  <si>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</si>
  <si>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</si>
  <si>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</si>
  <si>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</si>
  <si>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</si>
  <si>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</si>
  <si>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</si>
  <si>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</si>
  <si>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</si>
  <si>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</si>
  <si>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</si>
  <si>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</si>
  <si>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</si>
  <si>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</si>
  <si>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</si>
  <si>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</si>
  <si>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</si>
  <si>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</si>
  <si>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</si>
  <si>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</si>
  <si>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</si>
  <si>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</si>
  <si>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</si>
  <si>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</si>
  <si>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</si>
  <si>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</si>
  <si>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</si>
  <si>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</si>
  <si>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</si>
  <si>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</si>
  <si>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</si>
  <si>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</si>
  <si>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</si>
  <si>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</si>
  <si>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</si>
  <si>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</si>
  <si>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</si>
  <si>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</si>
  <si>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</si>
  <si>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</si>
  <si>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</si>
  <si>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</si>
  <si>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</si>
  <si>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</si>
  <si>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</si>
  <si>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</si>
  <si>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</si>
  <si>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</si>
  <si>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</si>
  <si>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</si>
  <si>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</si>
  <si>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</si>
  <si>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</si>
  <si>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</si>
  <si>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</si>
  <si>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</si>
  <si>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</si>
  <si>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</si>
  <si>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</si>
  <si>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</si>
  <si>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</si>
  <si>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</si>
  <si>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</si>
  <si>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</si>
  <si>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</si>
  <si>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</si>
  <si>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</si>
  <si>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</si>
  <si>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</si>
  <si>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</si>
  <si>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</si>
  <si>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</si>
  <si>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</si>
  <si>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</si>
  <si>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</si>
  <si>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</si>
  <si>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</si>
  <si>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</si>
  <si>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</si>
  <si>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</si>
  <si>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</si>
  <si>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</si>
  <si>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</si>
  <si>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</si>
  <si>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</si>
  <si>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</si>
  <si>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</si>
  <si>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</si>
  <si>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</si>
  <si>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</si>
  <si>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</si>
  <si>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</si>
  <si>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</si>
  <si>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</si>
  <si>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</si>
  <si>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</si>
  <si>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</si>
  <si>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</si>
  <si>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</si>
  <si>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</si>
  <si>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</si>
  <si>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</si>
  <si>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</si>
  <si>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</si>
  <si>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</si>
  <si>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</si>
  <si>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</si>
  <si>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</si>
  <si>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</si>
  <si>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</si>
  <si>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</si>
  <si>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</si>
  <si>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</si>
  <si>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</si>
  <si>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</si>
  <si>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</si>
  <si>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</si>
  <si>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</si>
  <si>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</si>
  <si>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</si>
  <si>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</si>
  <si>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</si>
  <si>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</si>
  <si>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</si>
  <si>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</si>
  <si>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</si>
  <si>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</si>
  <si>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</si>
  <si>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</si>
  <si>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</si>
  <si>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</si>
  <si>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</si>
  <si>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</si>
  <si>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</si>
  <si>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</si>
  <si>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</si>
  <si>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</si>
  <si>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</si>
  <si>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</si>
  <si>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</si>
  <si>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</si>
  <si>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</si>
  <si>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</si>
  <si>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</si>
  <si>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</si>
  <si>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</si>
  <si>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</si>
  <si>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</si>
  <si>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</si>
  <si>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</si>
  <si>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</si>
  <si>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</si>
  <si>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</si>
  <si>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</si>
  <si>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</si>
  <si>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</si>
  <si>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September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</si>
</sst>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5">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26992.5</c:v>
                </c:pt>
                <c:pt idx="1">
                  <c:v>129749.5</c:v>
                </c:pt>
                <c:pt idx="2">
                  <c:v>194807</c:v>
                </c:pt>
                <c:pt idx="3">
                  <c:v>25738.5</c:v>
                </c:pt>
                <c:pt idx="4">
                  <c:v>1147332.5</c:v>
                </c:pt>
                <c:pt idx="5">
                  <c:v>157669</c:v>
                </c:pt>
                <c:pt idx="6">
                  <c:v>26260</c:v>
                </c:pt>
                <c:pt idx="7">
                  <c:v>5767.5</c:v>
                </c:pt>
                <c:pt idx="8">
                  <c:v>169833</c:v>
                </c:pt>
                <c:pt idx="9">
                  <c:v>78101</c:v>
                </c:pt>
                <c:pt idx="10">
                  <c:v>86592.5</c:v>
                </c:pt>
                <c:pt idx="11">
                  <c:v>209451.5</c:v>
                </c:pt>
                <c:pt idx="12">
                  <c:v>114015.5</c:v>
                </c:pt>
                <c:pt idx="13">
                  <c:v>43545</c:v>
                </c:pt>
                <c:pt idx="14">
                  <c:v>33505.5</c:v>
                </c:pt>
                <c:pt idx="15">
                  <c:v>44901.5</c:v>
                </c:pt>
                <c:pt idx="16">
                  <c:v>21373</c:v>
                </c:pt>
                <c:pt idx="17">
                  <c:v>32922.5</c:v>
                </c:pt>
                <c:pt idx="18">
                  <c:v>12497.5</c:v>
                </c:pt>
                <c:pt idx="19">
                  <c:v>44212</c:v>
                </c:pt>
                <c:pt idx="20">
                  <c:v>54680</c:v>
                </c:pt>
                <c:pt idx="21">
                  <c:v>90819</c:v>
                </c:pt>
                <c:pt idx="22">
                  <c:v>72248.5</c:v>
                </c:pt>
                <c:pt idx="23">
                  <c:v>14371</c:v>
                </c:pt>
                <c:pt idx="24">
                  <c:v>55946</c:v>
                </c:pt>
                <c:pt idx="25">
                  <c:v>116331</c:v>
                </c:pt>
                <c:pt idx="26">
                  <c:v>25779.5</c:v>
                </c:pt>
                <c:pt idx="27">
                  <c:v>110704</c:v>
                </c:pt>
                <c:pt idx="28">
                  <c:v>13525.5</c:v>
                </c:pt>
                <c:pt idx="29">
                  <c:v>48229</c:v>
                </c:pt>
                <c:pt idx="30">
                  <c:v>45435</c:v>
                </c:pt>
                <c:pt idx="31">
                  <c:v>103415</c:v>
                </c:pt>
                <c:pt idx="32">
                  <c:v>73876.5</c:v>
                </c:pt>
                <c:pt idx="33">
                  <c:v>21208.5</c:v>
                </c:pt>
                <c:pt idx="34">
                  <c:v>72172.5</c:v>
                </c:pt>
                <c:pt idx="35">
                  <c:v>41873</c:v>
                </c:pt>
                <c:pt idx="36">
                  <c:v>659622</c:v>
                </c:pt>
                <c:pt idx="37">
                  <c:v>64744.5</c:v>
                </c:pt>
                <c:pt idx="38">
                  <c:v>7138</c:v>
                </c:pt>
                <c:pt idx="39">
                  <c:v>30231.5</c:v>
                </c:pt>
                <c:pt idx="40">
                  <c:v>18324.5</c:v>
                </c:pt>
                <c:pt idx="41">
                  <c:v>47437.5</c:v>
                </c:pt>
                <c:pt idx="42">
                  <c:v>260650</c:v>
                </c:pt>
                <c:pt idx="43">
                  <c:v>98211.5</c:v>
                </c:pt>
                <c:pt idx="44">
                  <c:v>7971</c:v>
                </c:pt>
                <c:pt idx="45">
                  <c:v>87334</c:v>
                </c:pt>
                <c:pt idx="46">
                  <c:v>6742.5</c:v>
                </c:pt>
                <c:pt idx="47">
                  <c:v>55376.5</c:v>
                </c:pt>
                <c:pt idx="48">
                  <c:v>26148</c:v>
                </c:pt>
                <c:pt idx="49">
                  <c:v>9069</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+Charts'!$BW$208:$BW$474</c:f>
              <c:numCache>
                <c:formatCode>General_)</c:formatCode>
                <c:ptCount val="267"/>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+Charts'!$BX$208:$BX$474</c:f>
              <c:numCache>
                <c:formatCode>0.0%</c:formatCode>
                <c:ptCount val="267"/>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+Charts'!$CD$208:$CD$474</c:f>
              <c:numCache>
                <c:formatCode>General_)</c:formatCode>
                <c:ptCount val="267"/>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+Charts'!$CE$208:$CE$474</c:f>
              <c:numCache>
                <c:formatCode>General_)</c:formatCode>
                <c:ptCount val="267"/>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+Charts'!$CF$208:$CF$474</c:f>
              <c:numCache>
                <c:formatCode>General_)</c:formatCode>
                <c:ptCount val="267"/>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+Charts'!$CG$208:$CG$474</c:f>
              <c:numCache>
                <c:formatCode>General_)</c:formatCode>
                <c:ptCount val="267"/>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+Charts'!$B$208:$B$474</c:f>
              <c:strCache>
                <c:ptCount val="267"/>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strCache>
            </c:strRef>
          </c:cat>
          <c:val>
            <c:numRef>
              <c:f>'From State&amp;Country +Charts'!$CH$208:$CH$474</c:f>
              <c:numCache>
                <c:formatCode>General_)</c:formatCode>
                <c:ptCount val="267"/>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88671875" defaultRowHeight="14.25" x14ac:dyDescent="0.2"/>
  <cols>
    <col min="1" max="1" width="3.109375" style="49" customWidth="1"/>
    <col min="2" max="2" width="19.44140625" style="48" customWidth="1"/>
    <col min="3" max="4" width="11" style="48" customWidth="1"/>
    <col min="5" max="5" width="12" style="48" customWidth="1"/>
    <col min="6" max="6" width="12.33203125" style="48" bestFit="1" customWidth="1"/>
    <col min="7" max="7" width="11.6640625" style="48" customWidth="1"/>
    <col min="8" max="8" width="12" style="48" customWidth="1"/>
    <col min="9" max="9" width="9.21875" style="48" customWidth="1"/>
    <col min="10" max="16384" width="8.88671875" style="49"/>
  </cols>
  <sheetData>
    <row r="2" spans="2:10" ht="15" thickBot="1" x14ac:dyDescent="0.25"/>
    <row r="3" spans="2:10" s="100" customFormat="1" ht="26.65" customHeight="1" thickTop="1" thickBot="1" x14ac:dyDescent="0.3">
      <c r="B3" s="99"/>
      <c r="C3" s="137"/>
      <c r="D3" s="101">
        <f>'OSDR Data'!A$461</f>
        <v>44440</v>
      </c>
      <c r="E3" s="102"/>
      <c r="F3" s="103"/>
      <c r="G3" s="104" t="s">
        <v>631</v>
      </c>
      <c r="H3" s="105">
        <f>D3</f>
        <v>44440</v>
      </c>
      <c r="I3" s="106"/>
    </row>
    <row r="4" spans="2:10" ht="21.4" customHeight="1" thickBot="1" x14ac:dyDescent="0.3">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Data'!AG$461</f>
        <v>17990</v>
      </c>
      <c r="D5" s="95">
        <f>'OSDR Data'!AC$449</f>
        <v>13885</v>
      </c>
      <c r="E5" s="149">
        <f>IFERROR(ROUND(((C5-D5)/D5)*100,1),100)</f>
        <v>29.6</v>
      </c>
      <c r="F5" s="97">
        <f>'OSDR Data'!AD$461</f>
        <v>175042</v>
      </c>
      <c r="G5" s="95">
        <f>'OSDR Data'!AD$449</f>
        <v>109099</v>
      </c>
      <c r="H5" s="98">
        <f>ROUND(((F5-G5)/G5)*100,1)</f>
        <v>60.4</v>
      </c>
      <c r="I5" s="51"/>
      <c r="J5" s="52" t="s">
        <v>320</v>
      </c>
    </row>
    <row r="6" spans="2:10" ht="25.35" customHeight="1" thickBot="1" x14ac:dyDescent="0.3">
      <c r="B6" s="147" t="s">
        <v>654</v>
      </c>
      <c r="C6" s="125">
        <f>ROUND(C5/$J16,0)</f>
        <v>4498</v>
      </c>
      <c r="D6" s="146">
        <f>ROUND(D5/$J17,0)</f>
        <v>3471</v>
      </c>
      <c r="E6" s="150">
        <f>IFERROR(ROUND(((C6-D6)/D6)*100,1),100)</f>
        <v>29.6</v>
      </c>
      <c r="F6" s="126">
        <f>ROUND(F5/$H27,0)</f>
        <v>3366</v>
      </c>
      <c r="G6" s="146">
        <f>ROUND(G5/$H28,0)</f>
        <v>2098</v>
      </c>
      <c r="H6" s="127">
        <f>ROUND(((F6-G6)/G6)*100,1)</f>
        <v>60.4</v>
      </c>
      <c r="I6" s="51"/>
      <c r="J6" s="75">
        <f>C5-D5</f>
        <v>4105</v>
      </c>
    </row>
    <row r="7" spans="2:10" ht="21.2" hidden="1" customHeight="1" thickTop="1" thickBot="1" x14ac:dyDescent="0.3">
      <c r="B7" s="220" t="s">
        <v>657</v>
      </c>
      <c r="C7" s="221"/>
      <c r="D7" s="221"/>
      <c r="E7" s="221"/>
      <c r="F7" s="221"/>
      <c r="G7" s="221"/>
      <c r="H7" s="222"/>
      <c r="I7" s="51"/>
      <c r="J7" s="75"/>
    </row>
    <row r="8" spans="2:10" ht="20.85" customHeight="1" thickTop="1" x14ac:dyDescent="0.2">
      <c r="B8" s="112" t="s">
        <v>317</v>
      </c>
      <c r="C8" s="114">
        <f>'OSDR Data'!B$461</f>
        <v>4044</v>
      </c>
      <c r="D8" s="113">
        <f>'OSDR Data'!B$449</f>
        <v>3028</v>
      </c>
      <c r="E8" s="115">
        <f t="shared" ref="E8:E12" si="0">IFERROR(ROUND(((C8-D8)/D8)*100,1),100)</f>
        <v>33.6</v>
      </c>
      <c r="F8" s="116">
        <f>'OSDR Data'!D$461</f>
        <v>40023</v>
      </c>
      <c r="G8" s="113">
        <f>'OSDR Data'!D$449</f>
        <v>23756</v>
      </c>
      <c r="H8" s="117">
        <f>ROUND(((F8-G8)/G8)*100,1)</f>
        <v>68.5</v>
      </c>
      <c r="I8" s="53"/>
    </row>
    <row r="9" spans="2:10" ht="20.85" customHeight="1" x14ac:dyDescent="0.2">
      <c r="B9" s="118" t="s">
        <v>318</v>
      </c>
      <c r="C9" s="120">
        <f>'OSDR Data'!F$461</f>
        <v>1866</v>
      </c>
      <c r="D9" s="119">
        <f>'OSDR Data'!F$449</f>
        <v>1549</v>
      </c>
      <c r="E9" s="121">
        <f t="shared" si="0"/>
        <v>20.5</v>
      </c>
      <c r="F9" s="122">
        <f>'OSDR Data'!H$461</f>
        <v>20974</v>
      </c>
      <c r="G9" s="119">
        <f>'OSDR Data'!H$449</f>
        <v>12258</v>
      </c>
      <c r="H9" s="123">
        <f>ROUND(((F9-G9)/G9)*100,1)</f>
        <v>71.099999999999994</v>
      </c>
      <c r="I9" s="53"/>
    </row>
    <row r="10" spans="2:10" ht="20.85" customHeight="1" x14ac:dyDescent="0.2">
      <c r="B10" s="118" t="s">
        <v>319</v>
      </c>
      <c r="C10" s="120">
        <f>'OSDR Data'!J$461</f>
        <v>1096</v>
      </c>
      <c r="D10" s="119">
        <f>'OSDR Data'!J$449</f>
        <v>797</v>
      </c>
      <c r="E10" s="121">
        <f t="shared" si="0"/>
        <v>37.5</v>
      </c>
      <c r="F10" s="122">
        <f>'OSDR Data'!L$461</f>
        <v>9914</v>
      </c>
      <c r="G10" s="119">
        <f>'OSDR Data'!L$449</f>
        <v>6386</v>
      </c>
      <c r="H10" s="123">
        <f>ROUND(((F10-G10)/G10)*100,1)</f>
        <v>55.2</v>
      </c>
      <c r="I10" s="53"/>
    </row>
    <row r="11" spans="2:10" ht="20.85" customHeight="1" x14ac:dyDescent="0.2">
      <c r="B11" s="112" t="s">
        <v>650</v>
      </c>
      <c r="C11" s="114">
        <f>'OSDR Data'!N$461</f>
        <v>703</v>
      </c>
      <c r="D11" s="113">
        <f>'OSDR Data'!N$449</f>
        <v>520</v>
      </c>
      <c r="E11" s="115">
        <f t="shared" si="0"/>
        <v>35.200000000000003</v>
      </c>
      <c r="F11" s="116">
        <f>'OSDR Data'!P$461</f>
        <v>7277</v>
      </c>
      <c r="G11" s="113">
        <f>'OSDR Data'!P$449</f>
        <v>4266</v>
      </c>
      <c r="H11" s="117">
        <f>ROUND(((F11-G11)/G11)*100,1)</f>
        <v>70.599999999999994</v>
      </c>
      <c r="I11" s="53"/>
    </row>
    <row r="12" spans="2:10" ht="20.85" customHeight="1" thickBot="1" x14ac:dyDescent="0.25">
      <c r="B12" s="124" t="s">
        <v>651</v>
      </c>
      <c r="C12" s="108">
        <f>'OSDR Data'!R$461</f>
        <v>570</v>
      </c>
      <c r="D12" s="107">
        <f>'OSDR Data'!R$449</f>
        <v>503</v>
      </c>
      <c r="E12" s="109">
        <f t="shared" si="0"/>
        <v>13.3</v>
      </c>
      <c r="F12" s="110">
        <f>'OSDR Data'!T$461</f>
        <v>6151</v>
      </c>
      <c r="G12" s="107">
        <f>'OSDR Data'!T$449</f>
        <v>3784</v>
      </c>
      <c r="H12" s="111">
        <f>ROUND(((F12-G12)/G12)*100,1)</f>
        <v>62.6</v>
      </c>
      <c r="I12" s="53"/>
    </row>
    <row r="13" spans="2:10" ht="16.5" thickTop="1" x14ac:dyDescent="0.2">
      <c r="B13" s="76"/>
      <c r="C13" s="77"/>
      <c r="D13" s="77"/>
      <c r="E13" s="77"/>
      <c r="F13" s="77"/>
      <c r="G13" s="77"/>
      <c r="H13" s="77"/>
    </row>
    <row r="14" spans="2:10" ht="7.5" customHeight="1" x14ac:dyDescent="0.2">
      <c r="B14" s="76"/>
      <c r="C14" s="77"/>
      <c r="D14" s="77"/>
      <c r="E14" s="77"/>
      <c r="F14" s="77"/>
      <c r="G14" s="77"/>
      <c r="H14" s="77"/>
    </row>
    <row r="15" spans="2:10" ht="6.95" customHeight="1" x14ac:dyDescent="0.2">
      <c r="B15" s="76"/>
      <c r="C15" s="77"/>
      <c r="D15" s="77"/>
      <c r="E15" s="77"/>
      <c r="F15" s="77"/>
      <c r="G15" s="77"/>
      <c r="H15" s="77"/>
    </row>
    <row r="16" spans="2:10" ht="20.45" customHeight="1" x14ac:dyDescent="0.2">
      <c r="B16" s="79" t="s">
        <v>638</v>
      </c>
      <c r="C16" s="80"/>
      <c r="D16" s="218">
        <f>'From State&amp;Country +Charts'!$BU$473+1</f>
        <v>44440</v>
      </c>
      <c r="E16" s="219"/>
      <c r="F16" s="78" t="s">
        <v>823</v>
      </c>
      <c r="G16" s="218">
        <f>'From State&amp;Country +Charts'!$BU$474</f>
        <v>44469</v>
      </c>
      <c r="H16" s="219"/>
      <c r="I16" s="81" t="s">
        <v>824</v>
      </c>
      <c r="J16" s="128" t="str">
        <f>LEFT(I16,1)</f>
        <v>4</v>
      </c>
    </row>
    <row r="17" spans="2:10" ht="20.45" customHeight="1" x14ac:dyDescent="0.2">
      <c r="B17" s="79" t="s">
        <v>639</v>
      </c>
      <c r="C17" s="80"/>
      <c r="D17" s="218">
        <f>'From State&amp;Country +Charts'!$BU$461+1</f>
        <v>44075</v>
      </c>
      <c r="E17" s="219"/>
      <c r="F17" s="78" t="s">
        <v>823</v>
      </c>
      <c r="G17" s="218">
        <f>'From State&amp;Country +Charts'!$BU$462</f>
        <v>44104</v>
      </c>
      <c r="H17" s="219"/>
      <c r="I17" s="81" t="s">
        <v>824</v>
      </c>
      <c r="J17" s="128" t="str">
        <f>LEFT(I17,1)</f>
        <v>4</v>
      </c>
    </row>
    <row r="18" spans="2:10" ht="16.5" customHeight="1" x14ac:dyDescent="0.2">
      <c r="B18" s="139"/>
      <c r="C18" s="140"/>
      <c r="D18" s="141"/>
      <c r="E18" s="142"/>
      <c r="F18" s="143"/>
      <c r="G18" s="141"/>
      <c r="H18" s="142"/>
      <c r="I18" s="144"/>
      <c r="J18" s="145"/>
    </row>
    <row r="19" spans="2:10" ht="20.45" customHeight="1" x14ac:dyDescent="0.25">
      <c r="B19" s="129" t="s">
        <v>656</v>
      </c>
      <c r="C19" s="130"/>
      <c r="D19" s="130"/>
      <c r="E19" s="130"/>
      <c r="F19" s="131"/>
      <c r="G19" s="134">
        <f>C6</f>
        <v>4498</v>
      </c>
      <c r="H19" s="142"/>
      <c r="I19" s="144"/>
      <c r="J19" s="145"/>
    </row>
    <row r="20" spans="2:10" ht="20.45" customHeight="1" x14ac:dyDescent="0.25">
      <c r="B20" s="132" t="s">
        <v>655</v>
      </c>
      <c r="C20" s="130"/>
      <c r="D20" s="133"/>
      <c r="E20" s="130"/>
      <c r="F20" s="131"/>
      <c r="G20" s="134">
        <f>D6</f>
        <v>3471</v>
      </c>
      <c r="H20" s="142"/>
      <c r="I20" s="144"/>
      <c r="J20" s="145"/>
    </row>
    <row r="21" spans="2:10" ht="20.45" customHeight="1" x14ac:dyDescent="0.2">
      <c r="B21" s="132"/>
      <c r="C21" s="130"/>
      <c r="D21" s="130"/>
      <c r="E21" s="130" t="s">
        <v>497</v>
      </c>
      <c r="F21" s="131"/>
      <c r="G21" s="135">
        <f>G19-G20</f>
        <v>1027</v>
      </c>
      <c r="H21" s="216">
        <f>G21/G20</f>
        <v>0.29588014981273408</v>
      </c>
      <c r="I21" s="144"/>
      <c r="J21" s="145"/>
    </row>
    <row r="23" spans="2:10" ht="20.100000000000001" customHeight="1" x14ac:dyDescent="0.25">
      <c r="B23" s="129" t="s">
        <v>496</v>
      </c>
      <c r="C23" s="130"/>
      <c r="D23" s="130"/>
      <c r="E23" s="130"/>
      <c r="F23" s="131"/>
      <c r="G23" s="134">
        <f>C5</f>
        <v>17990</v>
      </c>
      <c r="H23" s="50"/>
      <c r="I23" s="50"/>
    </row>
    <row r="24" spans="2:10" ht="20.100000000000001" customHeight="1" x14ac:dyDescent="0.25">
      <c r="B24" s="132" t="s">
        <v>635</v>
      </c>
      <c r="C24" s="130"/>
      <c r="D24" s="133"/>
      <c r="E24" s="130"/>
      <c r="F24" s="131"/>
      <c r="G24" s="134">
        <f>D5</f>
        <v>13885</v>
      </c>
      <c r="H24" s="50"/>
      <c r="I24" s="50"/>
    </row>
    <row r="25" spans="2:10" ht="20.100000000000001" customHeight="1" x14ac:dyDescent="0.2">
      <c r="B25" s="132"/>
      <c r="C25" s="130"/>
      <c r="D25" s="130"/>
      <c r="E25" s="130" t="s">
        <v>497</v>
      </c>
      <c r="F25" s="131"/>
      <c r="G25" s="135">
        <f>G23-G24</f>
        <v>4105</v>
      </c>
      <c r="H25" s="54"/>
    </row>
    <row r="27" spans="2:10" ht="20.100000000000001" customHeight="1" x14ac:dyDescent="0.25">
      <c r="B27" s="129" t="s">
        <v>632</v>
      </c>
      <c r="C27" s="130"/>
      <c r="D27" s="130"/>
      <c r="E27" s="130"/>
      <c r="F27" s="131"/>
      <c r="G27" s="134">
        <f>F5</f>
        <v>175042</v>
      </c>
      <c r="H27" s="136">
        <v>52</v>
      </c>
    </row>
    <row r="28" spans="2:10" ht="20.100000000000001" customHeight="1" x14ac:dyDescent="0.25">
      <c r="B28" s="132" t="s">
        <v>633</v>
      </c>
      <c r="C28" s="130"/>
      <c r="D28" s="133"/>
      <c r="E28" s="130"/>
      <c r="F28" s="131"/>
      <c r="G28" s="134">
        <f>G5</f>
        <v>109099</v>
      </c>
      <c r="H28" s="136">
        <v>52</v>
      </c>
    </row>
    <row r="29" spans="2:10" ht="20.100000000000001" customHeight="1" x14ac:dyDescent="0.2">
      <c r="B29" s="132"/>
      <c r="C29" s="130"/>
      <c r="D29" s="130"/>
      <c r="E29" s="130" t="s">
        <v>497</v>
      </c>
      <c r="F29" s="131"/>
      <c r="G29" s="135">
        <f>G27-G28</f>
        <v>65943</v>
      </c>
    </row>
    <row r="31" spans="2:10" x14ac:dyDescent="0.2">
      <c r="B31" s="82"/>
    </row>
    <row r="32" spans="2:10" x14ac:dyDescent="0.2">
      <c r="B32" s="82"/>
    </row>
    <row r="33" spans="2:9" x14ac:dyDescent="0.2">
      <c r="B33" s="55"/>
    </row>
    <row r="35" spans="2:9" x14ac:dyDescent="0.2">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T441" activePane="bottomRight" state="frozen"/>
      <selection activeCell="A360" sqref="A360:IV360"/>
      <selection pane="topRight" activeCell="A360" sqref="A360:IV360"/>
      <selection pane="bottomLeft" activeCell="A360" sqref="A360:IV360"/>
      <selection pane="bottomRight" activeCell="B447" sqref="B447:AM461"/>
    </sheetView>
  </sheetViews>
  <sheetFormatPr defaultRowHeight="15.75" x14ac:dyDescent="0.25"/>
  <cols>
    <col min="1" max="1" width="11" style="21" customWidth="1"/>
    <col min="2" max="2" width="8.109375" customWidth="1"/>
    <col min="3" max="3" width="1.21875" customWidth="1"/>
    <col min="4" max="4" width="8.77734375" bestFit="1" customWidth="1"/>
    <col min="5" max="5" width="3.77734375" customWidth="1"/>
    <col min="6" max="6" width="7.77734375" customWidth="1"/>
    <col min="7" max="7" width="1.21875" customWidth="1"/>
    <col min="8" max="8" width="8.33203125" customWidth="1"/>
    <col min="9" max="9" width="3.77734375" customWidth="1"/>
    <col min="10" max="10" width="6.5546875" customWidth="1"/>
    <col min="11" max="11" width="1.21875" customWidth="1"/>
    <col min="12" max="12" width="6.5546875" customWidth="1"/>
    <col min="13" max="13" width="3.109375" customWidth="1"/>
    <col min="14" max="14" width="6.5546875" customWidth="1"/>
    <col min="15" max="15" width="1.21875" customWidth="1"/>
    <col min="16" max="16" width="6.5546875" customWidth="1"/>
    <col min="17" max="17" width="3.109375" customWidth="1"/>
    <col min="18" max="18" width="6.5546875" customWidth="1"/>
    <col min="19" max="19" width="1.21875" customWidth="1"/>
    <col min="20" max="20" width="6.5546875" customWidth="1"/>
    <col min="21" max="21" width="3.109375" customWidth="1"/>
    <col min="22" max="22" width="9.33203125" customWidth="1"/>
    <col min="23" max="23" width="6.88671875" customWidth="1"/>
    <col min="24" max="26" width="7" customWidth="1"/>
    <col min="27" max="28" width="2.77734375" customWidth="1"/>
    <col min="30" max="30" width="10.33203125" customWidth="1"/>
    <col min="31" max="31" width="12.109375" customWidth="1"/>
    <col min="32" max="32" width="2.21875" customWidth="1"/>
    <col min="33" max="33" width="7.5546875" customWidth="1"/>
    <col min="34" max="34" width="7.6640625" customWidth="1"/>
    <col min="35" max="35" width="8.109375" customWidth="1"/>
  </cols>
  <sheetData>
    <row r="1" spans="1:39" s="18" customFormat="1" ht="63" x14ac:dyDescent="0.25">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25">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25">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25">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25">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25">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25">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25">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25">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25">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25">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25">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25">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25">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25">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25">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25">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25">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25">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25">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25">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25">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25">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25">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25">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25">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25">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25">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25">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25">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25">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25">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25">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25">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25">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25">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25">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25">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25">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25">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25">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25">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25">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25">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25">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25">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25">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25">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25">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25">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25">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25">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25">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25">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25">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25">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25">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25">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25">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25">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25">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25">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25">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25">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25">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25">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25">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25">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25">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25">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25">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25">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25">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25">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25">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25">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25">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25">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25">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25">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25">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25">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25">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25">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25">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25">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25">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25">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25">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25">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25">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25">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25">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25">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25">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25">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25">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25">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25">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25">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25">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25">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25">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25">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25">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25">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25">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25">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25">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25">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25">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25">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25">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25">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25">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25">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25">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25">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25">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25">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25">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25">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25">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25">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25">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25">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25">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25">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25">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25">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25">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25">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25">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25">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25">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25">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25">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25">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25">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25">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25">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25">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25">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25">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25">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25">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25">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25">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25">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25">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25">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25">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25">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25">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25">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25">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25">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25">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25">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25">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25">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25">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25">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25">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25">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25">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25">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25">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25">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25">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25">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25">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25">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25">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25">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25">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25">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25">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25">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25">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25">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25">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25">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25">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25">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25">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25">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25">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25">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25">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25">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25">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25">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25">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25">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25">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25">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25">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25">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25">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25">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25">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25">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25">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25">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25">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25">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25">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25">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25">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25">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25">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25">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25">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25">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25">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25">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25">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25">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25">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25">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25">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25">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25">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25">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25">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25">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25">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25">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25">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25">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25">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25">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25">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25">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25">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25">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25">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25">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25">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25">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25">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25">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25">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25">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25">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25">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25">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25">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25">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25">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25">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25">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25">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25">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25">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25">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25">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25">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25">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25">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25">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25">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25">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25">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25">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25">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25">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25">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25">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25">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25">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25">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25">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25">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25">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25">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25">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25">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25">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25">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25">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25">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25">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25">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25">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25">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25">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25">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25">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25">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25">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25">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25">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25">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25">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25">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25">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25">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25">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25">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25">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25">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25">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25">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25">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25">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25">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25">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25">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25">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25">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25">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25">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25">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25">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25">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25">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25">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25">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25">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25">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25">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25">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25">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25">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25">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25">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25">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25">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25">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25">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25">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25">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25">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25">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25">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25">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25">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25">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25">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25">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25">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25">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25">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25">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25">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25">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25">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25">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25">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25">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25">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25">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25">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25">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25">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25">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25">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25">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25">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25">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25">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25">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25">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25">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25">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25">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25">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25">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25">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25">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25">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25">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25">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25">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25">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25">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25">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25">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25">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25">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25">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25">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25">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25">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25">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25">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25">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25">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25">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25">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25">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25">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25">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25">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25">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25">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25">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25">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25">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25">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25">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25">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25">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25">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25">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25">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25">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25">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25">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25">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25">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25">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25">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25">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25">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25">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25">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25">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25">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25">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25">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25">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25">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25">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25">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25">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25">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25">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25">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25">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25">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25">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25">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25">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25">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25">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25">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25">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25">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25">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25">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25">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25">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25">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25">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25">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25">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25">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25">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25">
      <c r="A452" s="47">
        <v>44166</v>
      </c>
      <c r="B452" s="69">
        <f>'From State&amp;Country +Charts'!H465</f>
        <v>3222</v>
      </c>
      <c r="C452" s="69"/>
      <c r="D452" s="69">
        <f t="shared" ref="D452:D461" si="509">SUM(B441:B452)</f>
        <v>25120</v>
      </c>
      <c r="E452" s="69"/>
      <c r="F452" s="69">
        <f>'From State&amp;Country +Charts'!AN465</f>
        <v>1804</v>
      </c>
      <c r="G452" s="69"/>
      <c r="H452" s="69">
        <f t="shared" ref="H452:H461" si="510">SUM(F441:F452)</f>
        <v>13122</v>
      </c>
      <c r="I452" s="69"/>
      <c r="J452" s="69">
        <f>'From State&amp;Country +Charts'!AT465</f>
        <v>716</v>
      </c>
      <c r="K452" s="69"/>
      <c r="L452" s="69">
        <f t="shared" ref="L452:L461" si="511">SUM(J441:J452)</f>
        <v>6420</v>
      </c>
      <c r="M452" s="69"/>
      <c r="N452">
        <f>'From State&amp;Country +Charts'!F465</f>
        <v>484</v>
      </c>
      <c r="O452" s="69"/>
      <c r="P452" s="69">
        <f t="shared" ref="P452:P461" si="512">SUM(N441:N452)</f>
        <v>4394</v>
      </c>
      <c r="Q452" s="69"/>
      <c r="R452">
        <f>'From State&amp;Country +Charts'!O465</f>
        <v>469</v>
      </c>
      <c r="S452" s="69"/>
      <c r="T452" s="69">
        <f t="shared" ref="T452:T461" si="513">SUM(R441:R452)</f>
        <v>3974</v>
      </c>
      <c r="U452" s="69"/>
      <c r="V452" s="84">
        <f t="shared" ref="V452:V461" si="514">B452/AC452</f>
        <v>0.24012520494857653</v>
      </c>
      <c r="W452" s="84">
        <f t="shared" ref="W452:W461" si="515">F452/AC452</f>
        <v>0.13444626620956923</v>
      </c>
      <c r="X452" s="84">
        <f t="shared" ref="X452:X461" si="516">J452/AC452</f>
        <v>5.3361156655239231E-2</v>
      </c>
      <c r="Y452" s="8">
        <f t="shared" ref="Y452:Y461" si="517">N452/AC452</f>
        <v>3.6070949470860036E-2</v>
      </c>
      <c r="Z452" s="8">
        <f t="shared" ref="Z452:Z461" si="518">R452/AC452</f>
        <v>3.4953048144283801E-2</v>
      </c>
      <c r="AA452" s="69"/>
      <c r="AB452" s="69"/>
      <c r="AC452" s="69">
        <f>'From State&amp;Country +Charts'!BR465</f>
        <v>13418</v>
      </c>
      <c r="AD452" s="69">
        <f t="shared" ref="AD452" si="519">SUM(AC441:AC452)</f>
        <v>111658</v>
      </c>
      <c r="AE452" s="85">
        <f t="shared" ref="AE452:AE461" si="520">(AC452/AC440)-1</f>
        <v>0.19292318634423888</v>
      </c>
      <c r="AF452" s="69"/>
      <c r="AG452" s="69">
        <f t="shared" ref="AG452:AG461" si="521">AC452</f>
        <v>13418</v>
      </c>
      <c r="AH452" s="69">
        <v>10505</v>
      </c>
      <c r="AI452" s="69">
        <f t="shared" ref="AI452:AI461" si="522">AG452-AH452</f>
        <v>2913</v>
      </c>
      <c r="AJ452" s="69">
        <f t="shared" ref="AJ452" si="523">SUM(AI441:AI452)</f>
        <v>26110</v>
      </c>
      <c r="AK452" s="69">
        <f t="shared" ref="AK452:AK461" si="524">AJ452/12</f>
        <v>2175.8333333333335</v>
      </c>
      <c r="AL452" s="69">
        <f t="shared" ref="AL452" si="525">SUM(AH441:AH452)</f>
        <v>85548</v>
      </c>
      <c r="AM452" s="86">
        <v>0.1277388582501118</v>
      </c>
    </row>
    <row r="453" spans="1:39" x14ac:dyDescent="0.25">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1" si="526">SUM(AC442:AC453)</f>
        <v>110070</v>
      </c>
      <c r="AE453" s="85">
        <f t="shared" si="520"/>
        <v>-0.1221256633084673</v>
      </c>
      <c r="AF453" s="69"/>
      <c r="AG453" s="69">
        <f t="shared" si="521"/>
        <v>11415</v>
      </c>
      <c r="AH453" s="69">
        <v>8872</v>
      </c>
      <c r="AI453" s="69">
        <f t="shared" si="522"/>
        <v>2543</v>
      </c>
      <c r="AJ453" s="69">
        <f t="shared" ref="AJ453:AJ461" si="527">SUM(AI442:AI453)</f>
        <v>22136</v>
      </c>
      <c r="AK453" s="69">
        <f t="shared" si="524"/>
        <v>1844.6666666666667</v>
      </c>
      <c r="AL453" s="69">
        <f t="shared" ref="AL453:AL461" si="528">SUM(AH442:AH453)</f>
        <v>87934</v>
      </c>
      <c r="AM453" s="86">
        <v>0.11493648707840561</v>
      </c>
    </row>
    <row r="454" spans="1:39" x14ac:dyDescent="0.25">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25">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25">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25">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25">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25">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25">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25">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25">
      <c r="A462" s="47">
        <v>44470</v>
      </c>
    </row>
    <row r="463" spans="1:39" x14ac:dyDescent="0.25">
      <c r="A463" s="47">
        <v>44501</v>
      </c>
    </row>
    <row r="464" spans="1:39" x14ac:dyDescent="0.25">
      <c r="A464" s="47">
        <v>44531</v>
      </c>
    </row>
    <row r="465" spans="1:1" x14ac:dyDescent="0.25">
      <c r="A465" s="47">
        <v>44562</v>
      </c>
    </row>
    <row r="466" spans="1:1" x14ac:dyDescent="0.25">
      <c r="A466" s="47">
        <v>44593</v>
      </c>
    </row>
    <row r="467" spans="1:1" x14ac:dyDescent="0.25">
      <c r="A467" s="47">
        <v>44621</v>
      </c>
    </row>
    <row r="468" spans="1:1" x14ac:dyDescent="0.25">
      <c r="A468" s="47">
        <v>44652</v>
      </c>
    </row>
    <row r="469" spans="1:1" x14ac:dyDescent="0.25">
      <c r="A469" s="47">
        <v>44682</v>
      </c>
    </row>
    <row r="470" spans="1:1" x14ac:dyDescent="0.25">
      <c r="A470" s="47">
        <v>44713</v>
      </c>
    </row>
    <row r="471" spans="1:1" x14ac:dyDescent="0.25">
      <c r="A471" s="47">
        <v>44743</v>
      </c>
    </row>
    <row r="472" spans="1:1" x14ac:dyDescent="0.25">
      <c r="A472" s="47">
        <v>44774</v>
      </c>
    </row>
    <row r="473" spans="1:1" x14ac:dyDescent="0.25">
      <c r="A473" s="47">
        <v>44805</v>
      </c>
    </row>
    <row r="474" spans="1:1" x14ac:dyDescent="0.25">
      <c r="A474" s="47">
        <v>44835</v>
      </c>
    </row>
    <row r="475" spans="1:1" x14ac:dyDescent="0.25">
      <c r="A475" s="47">
        <v>44866</v>
      </c>
    </row>
    <row r="476" spans="1:1" x14ac:dyDescent="0.25">
      <c r="A476" s="47">
        <v>44896</v>
      </c>
    </row>
    <row r="477" spans="1:1" x14ac:dyDescent="0.25">
      <c r="A477" s="47">
        <v>44927</v>
      </c>
    </row>
    <row r="478" spans="1:1" x14ac:dyDescent="0.25">
      <c r="A478" s="47">
        <v>44958</v>
      </c>
    </row>
    <row r="479" spans="1:1" x14ac:dyDescent="0.25">
      <c r="A479" s="47">
        <v>44986</v>
      </c>
    </row>
    <row r="480" spans="1:1" x14ac:dyDescent="0.25">
      <c r="A480" s="47">
        <v>45017</v>
      </c>
    </row>
    <row r="481" spans="1:1" x14ac:dyDescent="0.25">
      <c r="A481" s="47">
        <v>45047</v>
      </c>
    </row>
    <row r="482" spans="1:1" x14ac:dyDescent="0.25">
      <c r="A482" s="47">
        <v>45078</v>
      </c>
    </row>
    <row r="483" spans="1:1" x14ac:dyDescent="0.25">
      <c r="A483" s="47">
        <v>45108</v>
      </c>
    </row>
    <row r="484" spans="1:1" x14ac:dyDescent="0.25">
      <c r="A484" s="47">
        <v>45139</v>
      </c>
    </row>
    <row r="485" spans="1:1" x14ac:dyDescent="0.25">
      <c r="A485" s="47">
        <v>45170</v>
      </c>
    </row>
    <row r="486" spans="1:1" x14ac:dyDescent="0.25">
      <c r="A486" s="47">
        <v>45200</v>
      </c>
    </row>
    <row r="487" spans="1:1" x14ac:dyDescent="0.25">
      <c r="A487" s="47">
        <v>45231</v>
      </c>
    </row>
    <row r="488" spans="1:1" x14ac:dyDescent="0.25">
      <c r="A488" s="47">
        <v>45261</v>
      </c>
    </row>
    <row r="489" spans="1:1" x14ac:dyDescent="0.25">
      <c r="A489" s="47">
        <v>45292</v>
      </c>
    </row>
    <row r="490" spans="1:1" x14ac:dyDescent="0.25">
      <c r="A490" s="47">
        <v>45323</v>
      </c>
    </row>
    <row r="491" spans="1:1" x14ac:dyDescent="0.25">
      <c r="A491" s="47">
        <v>45352</v>
      </c>
    </row>
    <row r="492" spans="1:1" x14ac:dyDescent="0.25">
      <c r="A492" s="47">
        <v>45383</v>
      </c>
    </row>
    <row r="493" spans="1:1" x14ac:dyDescent="0.25">
      <c r="A493" s="47">
        <v>45413</v>
      </c>
    </row>
    <row r="494" spans="1:1" x14ac:dyDescent="0.25">
      <c r="A494" s="47">
        <v>45444</v>
      </c>
    </row>
    <row r="495" spans="1:1" x14ac:dyDescent="0.25">
      <c r="A495" s="47">
        <v>45474</v>
      </c>
    </row>
    <row r="496" spans="1:1" x14ac:dyDescent="0.25">
      <c r="A496" s="47">
        <v>45505</v>
      </c>
    </row>
    <row r="497" spans="1:1" x14ac:dyDescent="0.25">
      <c r="A497" s="47">
        <v>45536</v>
      </c>
    </row>
    <row r="498" spans="1:1" x14ac:dyDescent="0.25">
      <c r="A498" s="47">
        <v>45566</v>
      </c>
    </row>
    <row r="499" spans="1:1" x14ac:dyDescent="0.25">
      <c r="A499" s="47">
        <v>45597</v>
      </c>
    </row>
    <row r="500" spans="1:1" x14ac:dyDescent="0.25">
      <c r="A500" s="47">
        <v>45627</v>
      </c>
    </row>
    <row r="501" spans="1:1" x14ac:dyDescent="0.25">
      <c r="A501" s="47">
        <v>45658</v>
      </c>
    </row>
    <row r="502" spans="1:1" x14ac:dyDescent="0.25">
      <c r="A502" s="47">
        <v>45689</v>
      </c>
    </row>
    <row r="503" spans="1:1" x14ac:dyDescent="0.25">
      <c r="A503" s="47">
        <v>45717</v>
      </c>
    </row>
    <row r="504" spans="1:1" x14ac:dyDescent="0.25">
      <c r="A504" s="47">
        <v>45748</v>
      </c>
    </row>
    <row r="505" spans="1:1" x14ac:dyDescent="0.25">
      <c r="A505" s="47">
        <v>45778</v>
      </c>
    </row>
    <row r="506" spans="1:1" x14ac:dyDescent="0.25">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K490" activePane="bottomRight" state="frozen"/>
      <selection activeCell="M216" sqref="M216"/>
      <selection pane="topRight" activeCell="M216" sqref="M216"/>
      <selection pane="bottomLeft" activeCell="M216" sqref="M216"/>
      <selection pane="bottomRight" activeCell="CV495" sqref="CV495"/>
    </sheetView>
  </sheetViews>
  <sheetFormatPr defaultRowHeight="15.75" x14ac:dyDescent="0.25"/>
  <cols>
    <col min="1" max="1" width="5.109375" customWidth="1"/>
    <col min="3" max="3" width="10.6640625" customWidth="1"/>
    <col min="4" max="4" width="10.33203125" customWidth="1"/>
    <col min="5" max="6" width="10" bestFit="1" customWidth="1"/>
    <col min="7" max="7" width="9.8867187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33203125" customWidth="1"/>
    <col min="70" max="70" width="13.88671875" style="24" bestFit="1" customWidth="1"/>
    <col min="73" max="73" width="11" style="21" customWidth="1"/>
    <col min="75" max="75" width="13.109375" customWidth="1"/>
    <col min="76" max="76" width="10.44140625" style="25" customWidth="1"/>
    <col min="89" max="98" width="8.88671875" style="69" customWidth="1"/>
    <col min="105" max="105" width="12" style="69" bestFit="1" customWidth="1"/>
    <col min="106" max="106" width="11.77734375" style="69" bestFit="1" customWidth="1"/>
  </cols>
  <sheetData>
    <row r="1" spans="1:107" x14ac:dyDescent="0.25">
      <c r="A1" s="1" t="s">
        <v>476</v>
      </c>
      <c r="CK1" s="223" t="s">
        <v>636</v>
      </c>
      <c r="CL1" s="223"/>
    </row>
    <row r="2" spans="1:107" x14ac:dyDescent="0.25">
      <c r="BW2" s="1" t="s">
        <v>477</v>
      </c>
      <c r="BX2" s="26" t="s">
        <v>484</v>
      </c>
      <c r="BY2" s="1" t="s">
        <v>479</v>
      </c>
      <c r="CD2" s="1" t="s">
        <v>489</v>
      </c>
      <c r="CK2" s="223" t="s">
        <v>637</v>
      </c>
      <c r="CL2" s="223"/>
      <c r="DA2"/>
    </row>
    <row r="3" spans="1:107" s="1" customFormat="1" x14ac:dyDescent="0.25">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25">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25">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25">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25">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25">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25">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25">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25">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25">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25">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25">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25">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25">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25">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25">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25">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25">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25">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25">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25">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25">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25">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25">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25">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25">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25">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25">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25">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25">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25">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25">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25">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25">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25">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25">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25">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25">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25">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25">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25">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25">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25">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25">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25">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25">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25">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25">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25">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25">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25">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25">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25">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25">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25">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25">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25">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25">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25">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25">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25">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25">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25">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25">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25">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25">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25">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25">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25">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25">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25">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25">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25">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25">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25">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25">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25">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25">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25">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25">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25">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25">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25">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25">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25">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25">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25">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25">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25">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25">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25">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25">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25">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25">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25">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25">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25">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25">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25">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25">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25">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25">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25">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25">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25">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25">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25">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25">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25">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25">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25">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25">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25">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25">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25">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25">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25">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25">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25">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25">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25">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25">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25">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25">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25">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25">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25">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25">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25">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25">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25">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25">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25">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25">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25">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25">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25">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25">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25">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25">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25">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25">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25">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25">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25">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25">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25">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25">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25">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25">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25">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25">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25">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25">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25">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25">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25">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25">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25">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25">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25">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25">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25">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25">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25">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25">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25">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25">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25">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25">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25">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25">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25">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25">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25">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25">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25">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25">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25">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25">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25">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25">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25">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25">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25">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25">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25">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25">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25">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25">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25">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25">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25">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25">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25">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25">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25">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25">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25">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25">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25">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25">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25">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25">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25">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25">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25">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25">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25">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25">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25">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25">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25">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25">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25">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25">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25">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25">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25">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25">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25">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25">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25">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25">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25">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25">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25">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25">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25">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25">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25">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25">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25">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25">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25">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25">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25">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25">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25">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25">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25">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25">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25">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25">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25">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25">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25">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25">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25">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25">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25">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25">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25">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25">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25">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25">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25">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25">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25">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25">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25">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25">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25">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25">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25">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25">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25">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25">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25">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25">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25">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25">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25">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25">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25">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25">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25">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25">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25">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25">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25">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25">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25">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25">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25">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25">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25">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25">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25">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25">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25">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25">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25">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25">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25">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25">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25">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25">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25">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25">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25">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25">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25">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25">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25">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25">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25">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25">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25">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25">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25">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25">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25">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25">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25">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25">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25">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25">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25">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25">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25">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25">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25">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25">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25">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25">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25">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25">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25">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25">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25">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25">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25">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25">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25">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25">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25">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25">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25">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25">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25">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25">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25">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25">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25">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25">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25">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25">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25">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25">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25">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25">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25">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25">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25">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25">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25">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25">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25">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25">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25">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25">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25">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25">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25">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25">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25">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25">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25">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25">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25">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25">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25">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25">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25">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25">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25">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25">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25">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25">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25">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25">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25">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25">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25">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25">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25">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25">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25">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25">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25">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25">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25">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25">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25">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25">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25">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25">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25">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25">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25">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25">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25">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25">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25">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25">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25">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25">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25">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25">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25">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25">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25">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25">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25">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25">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25">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25">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25">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25">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25">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25">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25">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25">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25">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25">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25">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25">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25">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25">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25">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25">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25">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25">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25">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25">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25">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25">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25">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25">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25">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25">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25">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25">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25">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25">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25">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25">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25">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25">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25">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25">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25">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25">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25">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25">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25">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25">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4"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5" thickBot="1" x14ac:dyDescent="0.3">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25">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25">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25">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25">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25">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25">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25">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25">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25">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25">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25">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4"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25">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25">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25">
      <c r="B475" s="63">
        <v>44470</v>
      </c>
      <c r="C475" t="s">
        <v>440</v>
      </c>
      <c r="BC475">
        <v>0</v>
      </c>
      <c r="BD475">
        <v>0</v>
      </c>
      <c r="BE475">
        <v>0</v>
      </c>
      <c r="BF475">
        <v>0</v>
      </c>
      <c r="BG475">
        <v>0</v>
      </c>
      <c r="BH475">
        <v>0</v>
      </c>
      <c r="BI475">
        <v>0</v>
      </c>
      <c r="BJ475">
        <v>0</v>
      </c>
      <c r="BK475">
        <v>0</v>
      </c>
      <c r="BL475">
        <v>0</v>
      </c>
      <c r="BM475">
        <v>0</v>
      </c>
      <c r="BN475">
        <v>0</v>
      </c>
      <c r="BS475" s="3">
        <f t="shared" si="938"/>
        <v>0</v>
      </c>
      <c r="BU475" s="43">
        <v>44500</v>
      </c>
      <c r="CZ475" s="88">
        <v>44470</v>
      </c>
    </row>
    <row r="476" spans="2:107" x14ac:dyDescent="0.25">
      <c r="B476" s="63">
        <v>44501</v>
      </c>
      <c r="C476" t="s">
        <v>441</v>
      </c>
      <c r="BC476">
        <v>0</v>
      </c>
      <c r="BD476">
        <v>0</v>
      </c>
      <c r="BE476">
        <v>0</v>
      </c>
      <c r="BF476">
        <v>0</v>
      </c>
      <c r="BG476">
        <v>0</v>
      </c>
      <c r="BH476">
        <v>0</v>
      </c>
      <c r="BI476">
        <v>0</v>
      </c>
      <c r="BJ476">
        <v>0</v>
      </c>
      <c r="BK476">
        <v>0</v>
      </c>
      <c r="BL476">
        <v>0</v>
      </c>
      <c r="BM476">
        <v>0</v>
      </c>
      <c r="BN476">
        <v>0</v>
      </c>
      <c r="BS476" s="3">
        <f t="shared" si="938"/>
        <v>0</v>
      </c>
      <c r="BU476" s="43">
        <v>44530</v>
      </c>
      <c r="CZ476" s="88">
        <v>44501</v>
      </c>
    </row>
    <row r="477" spans="2:107" x14ac:dyDescent="0.25">
      <c r="B477" s="63">
        <v>44531</v>
      </c>
      <c r="C477" t="s">
        <v>442</v>
      </c>
      <c r="BC477">
        <v>0</v>
      </c>
      <c r="BD477">
        <v>0</v>
      </c>
      <c r="BE477">
        <v>0</v>
      </c>
      <c r="BF477">
        <v>0</v>
      </c>
      <c r="BG477">
        <v>0</v>
      </c>
      <c r="BH477">
        <v>0</v>
      </c>
      <c r="BI477">
        <v>0</v>
      </c>
      <c r="BJ477">
        <v>0</v>
      </c>
      <c r="BK477">
        <v>0</v>
      </c>
      <c r="BL477">
        <v>0</v>
      </c>
      <c r="BM477">
        <v>0</v>
      </c>
      <c r="BN477">
        <v>0</v>
      </c>
      <c r="BS477" s="3">
        <f t="shared" si="938"/>
        <v>0</v>
      </c>
      <c r="BU477" s="43">
        <v>44561</v>
      </c>
      <c r="CZ477" s="88">
        <v>44531</v>
      </c>
    </row>
    <row r="478" spans="2:107" x14ac:dyDescent="0.25">
      <c r="B478" s="63">
        <v>44562</v>
      </c>
      <c r="C478" t="s">
        <v>443</v>
      </c>
      <c r="BC478">
        <v>0</v>
      </c>
      <c r="BD478">
        <v>0</v>
      </c>
      <c r="BE478">
        <v>0</v>
      </c>
      <c r="BF478">
        <v>0</v>
      </c>
      <c r="BG478">
        <v>0</v>
      </c>
      <c r="BH478">
        <v>0</v>
      </c>
      <c r="BI478">
        <v>0</v>
      </c>
      <c r="BJ478">
        <v>0</v>
      </c>
      <c r="BK478">
        <v>0</v>
      </c>
      <c r="BL478">
        <v>0</v>
      </c>
      <c r="BM478">
        <v>0</v>
      </c>
      <c r="BN478">
        <v>0</v>
      </c>
      <c r="BS478" s="3">
        <f t="shared" si="938"/>
        <v>0</v>
      </c>
      <c r="CZ478" s="88">
        <v>44562</v>
      </c>
    </row>
    <row r="479" spans="2:107" x14ac:dyDescent="0.25">
      <c r="B479" s="63">
        <v>44593</v>
      </c>
      <c r="C479" t="s">
        <v>444</v>
      </c>
      <c r="BC479">
        <v>0</v>
      </c>
      <c r="BD479">
        <v>0</v>
      </c>
      <c r="BE479">
        <v>0</v>
      </c>
      <c r="BF479">
        <v>0</v>
      </c>
      <c r="BG479">
        <v>0</v>
      </c>
      <c r="BH479">
        <v>0</v>
      </c>
      <c r="BI479">
        <v>0</v>
      </c>
      <c r="BJ479">
        <v>0</v>
      </c>
      <c r="BK479">
        <v>0</v>
      </c>
      <c r="BL479">
        <v>0</v>
      </c>
      <c r="BM479">
        <v>0</v>
      </c>
      <c r="BN479">
        <v>0</v>
      </c>
      <c r="BS479" s="3">
        <f t="shared" si="938"/>
        <v>0</v>
      </c>
      <c r="CZ479" s="88">
        <v>44593</v>
      </c>
    </row>
    <row r="480" spans="2:107" x14ac:dyDescent="0.25">
      <c r="B480" s="63">
        <v>44621</v>
      </c>
      <c r="C480" t="s">
        <v>445</v>
      </c>
      <c r="BC480">
        <v>0</v>
      </c>
      <c r="BD480">
        <v>0</v>
      </c>
      <c r="BE480">
        <v>0</v>
      </c>
      <c r="BF480">
        <v>0</v>
      </c>
      <c r="BG480">
        <v>0</v>
      </c>
      <c r="BH480">
        <v>0</v>
      </c>
      <c r="BI480">
        <v>0</v>
      </c>
      <c r="BJ480">
        <v>0</v>
      </c>
      <c r="BK480">
        <v>0</v>
      </c>
      <c r="BL480">
        <v>0</v>
      </c>
      <c r="BM480">
        <v>0</v>
      </c>
      <c r="BN480">
        <v>0</v>
      </c>
      <c r="BS480" s="3">
        <f t="shared" si="938"/>
        <v>0</v>
      </c>
      <c r="CZ480" s="88">
        <v>44621</v>
      </c>
    </row>
    <row r="481" spans="2:104" x14ac:dyDescent="0.25">
      <c r="B481" s="63">
        <v>44652</v>
      </c>
      <c r="C481" t="s">
        <v>446</v>
      </c>
      <c r="BC481">
        <v>0</v>
      </c>
      <c r="BD481">
        <v>0</v>
      </c>
      <c r="BE481">
        <v>0</v>
      </c>
      <c r="BF481">
        <v>0</v>
      </c>
      <c r="BG481">
        <v>0</v>
      </c>
      <c r="BH481">
        <v>0</v>
      </c>
      <c r="BI481">
        <v>0</v>
      </c>
      <c r="BJ481">
        <v>0</v>
      </c>
      <c r="BK481">
        <v>0</v>
      </c>
      <c r="BL481">
        <v>0</v>
      </c>
      <c r="BM481">
        <v>0</v>
      </c>
      <c r="BN481">
        <v>0</v>
      </c>
      <c r="BS481" s="3">
        <f t="shared" si="938"/>
        <v>0</v>
      </c>
      <c r="CZ481" s="88">
        <v>44652</v>
      </c>
    </row>
    <row r="482" spans="2:104" x14ac:dyDescent="0.25">
      <c r="B482" s="63">
        <v>44682</v>
      </c>
      <c r="C482" t="s">
        <v>447</v>
      </c>
      <c r="BC482">
        <v>0</v>
      </c>
      <c r="BD482">
        <v>0</v>
      </c>
      <c r="BE482">
        <v>0</v>
      </c>
      <c r="BF482">
        <v>0</v>
      </c>
      <c r="BG482">
        <v>0</v>
      </c>
      <c r="BH482">
        <v>0</v>
      </c>
      <c r="BI482">
        <v>0</v>
      </c>
      <c r="BJ482">
        <v>0</v>
      </c>
      <c r="BK482">
        <v>0</v>
      </c>
      <c r="BL482">
        <v>0</v>
      </c>
      <c r="BM482">
        <v>0</v>
      </c>
      <c r="BN482">
        <v>0</v>
      </c>
      <c r="BS482" s="3">
        <f t="shared" si="938"/>
        <v>0</v>
      </c>
      <c r="CZ482" s="88">
        <v>44682</v>
      </c>
    </row>
    <row r="483" spans="2:104" x14ac:dyDescent="0.25">
      <c r="B483" s="63">
        <v>44713</v>
      </c>
      <c r="C483" t="s">
        <v>448</v>
      </c>
      <c r="BC483">
        <v>0</v>
      </c>
      <c r="BD483">
        <v>0</v>
      </c>
      <c r="BE483">
        <v>0</v>
      </c>
      <c r="BF483">
        <v>0</v>
      </c>
      <c r="BG483">
        <v>0</v>
      </c>
      <c r="BH483">
        <v>0</v>
      </c>
      <c r="BI483">
        <v>0</v>
      </c>
      <c r="BJ483">
        <v>0</v>
      </c>
      <c r="BK483">
        <v>0</v>
      </c>
      <c r="BL483">
        <v>0</v>
      </c>
      <c r="BM483">
        <v>0</v>
      </c>
      <c r="BN483">
        <v>0</v>
      </c>
      <c r="BS483" s="3">
        <f t="shared" si="938"/>
        <v>0</v>
      </c>
      <c r="CZ483" s="88">
        <v>44713</v>
      </c>
    </row>
    <row r="484" spans="2:104" x14ac:dyDescent="0.25">
      <c r="B484" s="63">
        <v>44743</v>
      </c>
      <c r="C484" t="s">
        <v>462</v>
      </c>
      <c r="BS484" s="3">
        <f t="shared" si="938"/>
        <v>0</v>
      </c>
      <c r="CZ484" s="88">
        <v>44743</v>
      </c>
    </row>
    <row r="485" spans="2:104" x14ac:dyDescent="0.25">
      <c r="B485" s="63">
        <v>44774</v>
      </c>
      <c r="C485" t="s">
        <v>438</v>
      </c>
      <c r="CZ485" s="88">
        <v>44774</v>
      </c>
    </row>
    <row r="486" spans="2:104" x14ac:dyDescent="0.25">
      <c r="B486" s="63">
        <v>44805</v>
      </c>
      <c r="C486" t="s">
        <v>439</v>
      </c>
      <c r="CZ486" s="88">
        <v>44805</v>
      </c>
    </row>
    <row r="487" spans="2:104" x14ac:dyDescent="0.25">
      <c r="B487" s="63">
        <v>44835</v>
      </c>
      <c r="C487" t="s">
        <v>440</v>
      </c>
      <c r="CZ487" s="88">
        <v>44835</v>
      </c>
    </row>
    <row r="488" spans="2:104" x14ac:dyDescent="0.25">
      <c r="B488" s="63">
        <v>44866</v>
      </c>
      <c r="C488" t="s">
        <v>441</v>
      </c>
      <c r="CZ488" s="88">
        <v>44866</v>
      </c>
    </row>
    <row r="489" spans="2:104" x14ac:dyDescent="0.25">
      <c r="B489" s="63">
        <v>44896</v>
      </c>
      <c r="C489" t="s">
        <v>442</v>
      </c>
      <c r="CZ489" s="88">
        <v>44896</v>
      </c>
    </row>
    <row r="490" spans="2:104" x14ac:dyDescent="0.25">
      <c r="B490" s="63">
        <v>44927</v>
      </c>
      <c r="C490" t="s">
        <v>443</v>
      </c>
      <c r="CZ490" s="88">
        <v>44927</v>
      </c>
    </row>
    <row r="491" spans="2:104" x14ac:dyDescent="0.25">
      <c r="B491" s="63">
        <v>44958</v>
      </c>
      <c r="C491" t="s">
        <v>444</v>
      </c>
      <c r="CZ491" s="88">
        <v>44958</v>
      </c>
    </row>
    <row r="492" spans="2:104" x14ac:dyDescent="0.25">
      <c r="B492" s="63">
        <v>44986</v>
      </c>
      <c r="C492" t="s">
        <v>445</v>
      </c>
      <c r="CZ492" s="88">
        <v>44986</v>
      </c>
    </row>
    <row r="493" spans="2:104" x14ac:dyDescent="0.25">
      <c r="B493" s="63">
        <v>45017</v>
      </c>
      <c r="C493" t="s">
        <v>446</v>
      </c>
      <c r="CZ493" s="88">
        <v>45017</v>
      </c>
    </row>
    <row r="494" spans="2:104" x14ac:dyDescent="0.25">
      <c r="B494" s="63">
        <v>45047</v>
      </c>
      <c r="C494" t="s">
        <v>447</v>
      </c>
      <c r="CZ494" s="88">
        <v>45047</v>
      </c>
    </row>
    <row r="495" spans="2:104" x14ac:dyDescent="0.25">
      <c r="B495" s="63">
        <v>45078</v>
      </c>
      <c r="C495" t="s">
        <v>448</v>
      </c>
      <c r="CZ495" s="88">
        <v>45078</v>
      </c>
    </row>
    <row r="496" spans="2:104" x14ac:dyDescent="0.25">
      <c r="B496" s="63">
        <v>45108</v>
      </c>
      <c r="C496" t="s">
        <v>462</v>
      </c>
      <c r="CZ496" s="88">
        <v>45108</v>
      </c>
    </row>
    <row r="497" spans="2:104" x14ac:dyDescent="0.25">
      <c r="B497" s="63">
        <v>45139</v>
      </c>
      <c r="C497" t="s">
        <v>438</v>
      </c>
      <c r="CZ497" s="88">
        <v>45139</v>
      </c>
    </row>
    <row r="498" spans="2:104" x14ac:dyDescent="0.25">
      <c r="B498" s="63">
        <v>45170</v>
      </c>
      <c r="C498" t="s">
        <v>439</v>
      </c>
      <c r="CZ498" s="88">
        <v>45170</v>
      </c>
    </row>
    <row r="499" spans="2:104" x14ac:dyDescent="0.25">
      <c r="B499" s="63">
        <v>45200</v>
      </c>
      <c r="C499" t="s">
        <v>440</v>
      </c>
      <c r="CZ499" s="88">
        <v>45200</v>
      </c>
    </row>
    <row r="500" spans="2:104" x14ac:dyDescent="0.25">
      <c r="B500" s="63">
        <v>45231</v>
      </c>
      <c r="C500" t="s">
        <v>441</v>
      </c>
      <c r="CZ500" s="88">
        <v>45231</v>
      </c>
    </row>
    <row r="501" spans="2:104" x14ac:dyDescent="0.25">
      <c r="B501" s="63">
        <v>45261</v>
      </c>
      <c r="C501" t="s">
        <v>442</v>
      </c>
      <c r="CZ501" s="88">
        <v>45261</v>
      </c>
    </row>
    <row r="502" spans="2:104" x14ac:dyDescent="0.25">
      <c r="B502" s="63">
        <v>45292</v>
      </c>
      <c r="C502" t="s">
        <v>443</v>
      </c>
      <c r="CZ502" s="88">
        <v>45292</v>
      </c>
    </row>
    <row r="503" spans="2:104" x14ac:dyDescent="0.25">
      <c r="B503" s="63">
        <v>45323</v>
      </c>
      <c r="C503" t="s">
        <v>444</v>
      </c>
      <c r="CZ503" s="88">
        <v>45323</v>
      </c>
    </row>
    <row r="504" spans="2:104" x14ac:dyDescent="0.25">
      <c r="B504" s="63">
        <v>45352</v>
      </c>
      <c r="C504" t="s">
        <v>445</v>
      </c>
      <c r="CZ504" s="88">
        <v>45352</v>
      </c>
    </row>
    <row r="505" spans="2:104" x14ac:dyDescent="0.25">
      <c r="B505" s="63">
        <v>45383</v>
      </c>
      <c r="C505" t="s">
        <v>446</v>
      </c>
      <c r="CZ505" s="88">
        <v>45383</v>
      </c>
    </row>
    <row r="506" spans="2:104" x14ac:dyDescent="0.25">
      <c r="B506" s="63">
        <v>45413</v>
      </c>
      <c r="C506" t="s">
        <v>447</v>
      </c>
      <c r="CK506"/>
      <c r="CL506"/>
      <c r="CM506"/>
      <c r="CN506"/>
      <c r="CO506"/>
      <c r="CP506"/>
      <c r="CQ506"/>
      <c r="CR506"/>
      <c r="CS506"/>
      <c r="CT506"/>
      <c r="CZ506" s="88">
        <v>45413</v>
      </c>
    </row>
    <row r="507" spans="2:104" x14ac:dyDescent="0.25">
      <c r="B507" s="63">
        <v>45444</v>
      </c>
      <c r="C507" t="s">
        <v>448</v>
      </c>
      <c r="CK507"/>
      <c r="CL507"/>
      <c r="CM507"/>
      <c r="CN507"/>
      <c r="CO507"/>
      <c r="CP507"/>
      <c r="CQ507"/>
      <c r="CR507"/>
      <c r="CS507"/>
      <c r="CT507"/>
      <c r="CZ507" s="88">
        <v>45444</v>
      </c>
    </row>
    <row r="508" spans="2:104" x14ac:dyDescent="0.25">
      <c r="B508" s="63">
        <v>45474</v>
      </c>
      <c r="C508" t="s">
        <v>462</v>
      </c>
      <c r="CZ508" s="88">
        <v>45474</v>
      </c>
    </row>
    <row r="509" spans="2:104" x14ac:dyDescent="0.25">
      <c r="B509" s="63">
        <v>45505</v>
      </c>
      <c r="C509" t="s">
        <v>438</v>
      </c>
      <c r="CZ509" s="88">
        <v>45505</v>
      </c>
    </row>
    <row r="510" spans="2:104" x14ac:dyDescent="0.25">
      <c r="B510" s="63">
        <v>45536</v>
      </c>
      <c r="C510" t="s">
        <v>439</v>
      </c>
      <c r="CK510"/>
      <c r="CL510"/>
      <c r="CM510"/>
      <c r="CN510"/>
      <c r="CO510"/>
      <c r="CP510"/>
      <c r="CQ510"/>
      <c r="CR510"/>
      <c r="CS510"/>
      <c r="CT510"/>
      <c r="CZ510" s="88">
        <v>45536</v>
      </c>
    </row>
    <row r="511" spans="2:104" x14ac:dyDescent="0.25">
      <c r="B511" s="63">
        <v>45566</v>
      </c>
      <c r="C511" t="s">
        <v>440</v>
      </c>
      <c r="CK511"/>
      <c r="CL511"/>
      <c r="CM511"/>
      <c r="CN511"/>
      <c r="CO511"/>
      <c r="CP511"/>
      <c r="CQ511"/>
      <c r="CR511"/>
      <c r="CS511"/>
      <c r="CT511"/>
      <c r="CZ511" s="88">
        <v>45566</v>
      </c>
    </row>
    <row r="512" spans="2:104" x14ac:dyDescent="0.25">
      <c r="B512" s="63">
        <v>45597</v>
      </c>
      <c r="C512" t="s">
        <v>441</v>
      </c>
      <c r="CZ512" s="88">
        <v>45597</v>
      </c>
    </row>
    <row r="513" spans="2:107" x14ac:dyDescent="0.25">
      <c r="B513" s="63">
        <v>45627</v>
      </c>
      <c r="C513" t="s">
        <v>442</v>
      </c>
      <c r="CZ513" s="88">
        <v>45627</v>
      </c>
    </row>
    <row r="514" spans="2:107" x14ac:dyDescent="0.25">
      <c r="B514" s="63">
        <v>45658</v>
      </c>
      <c r="C514" t="s">
        <v>443</v>
      </c>
      <c r="CZ514" s="88">
        <v>45658</v>
      </c>
    </row>
    <row r="515" spans="2:107" x14ac:dyDescent="0.25">
      <c r="B515" s="63">
        <v>45689</v>
      </c>
      <c r="C515" t="s">
        <v>444</v>
      </c>
      <c r="CZ515" s="88">
        <v>45689</v>
      </c>
      <c r="DC515" s="69"/>
    </row>
    <row r="516" spans="2:107" x14ac:dyDescent="0.25">
      <c r="B516" s="63">
        <v>45717</v>
      </c>
      <c r="C516" t="s">
        <v>445</v>
      </c>
      <c r="CZ516" s="88">
        <v>45717</v>
      </c>
      <c r="DC516" s="69"/>
    </row>
    <row r="517" spans="2:107" x14ac:dyDescent="0.25">
      <c r="B517" s="63">
        <v>45748</v>
      </c>
      <c r="C517" t="s">
        <v>446</v>
      </c>
      <c r="CZ517" s="88">
        <v>45748</v>
      </c>
      <c r="DC517" s="69"/>
    </row>
    <row r="518" spans="2:107" x14ac:dyDescent="0.25">
      <c r="B518" s="63">
        <v>45778</v>
      </c>
      <c r="C518" t="s">
        <v>447</v>
      </c>
      <c r="CK518"/>
      <c r="CL518"/>
      <c r="CM518"/>
      <c r="CN518"/>
      <c r="CO518"/>
      <c r="CP518"/>
      <c r="CQ518"/>
      <c r="CR518"/>
      <c r="CS518"/>
      <c r="CT518"/>
      <c r="CZ518" s="88">
        <v>45778</v>
      </c>
      <c r="DC518" s="69"/>
    </row>
    <row r="519" spans="2:107" x14ac:dyDescent="0.25">
      <c r="B519" s="63">
        <v>45809</v>
      </c>
      <c r="C519" t="s">
        <v>448</v>
      </c>
      <c r="CZ519" s="88">
        <v>45809</v>
      </c>
      <c r="DC519" s="69"/>
    </row>
    <row r="520" spans="2:107" x14ac:dyDescent="0.25">
      <c r="B520" s="63"/>
      <c r="DC520" s="69"/>
    </row>
    <row r="521" spans="2:107" x14ac:dyDescent="0.25">
      <c r="B521" s="63"/>
      <c r="DC521" s="69"/>
    </row>
    <row r="522" spans="2:107" x14ac:dyDescent="0.25">
      <c r="B522" s="47"/>
      <c r="DC522" s="69"/>
    </row>
    <row r="523" spans="2:107" x14ac:dyDescent="0.25">
      <c r="B523" s="27" t="s">
        <v>493</v>
      </c>
      <c r="D523" s="5">
        <f>SUM(D4:D519)</f>
        <v>26992.5</v>
      </c>
      <c r="E523" s="5">
        <f t="shared" ref="E523:BP523" si="965">SUM(E4:E519)</f>
        <v>129749.5</v>
      </c>
      <c r="F523" s="5">
        <f t="shared" si="965"/>
        <v>194807</v>
      </c>
      <c r="G523" s="5">
        <f t="shared" si="965"/>
        <v>25738.5</v>
      </c>
      <c r="H523" s="5">
        <f t="shared" si="965"/>
        <v>1147332.5</v>
      </c>
      <c r="I523" s="5">
        <f t="shared" si="965"/>
        <v>157669</v>
      </c>
      <c r="J523" s="5">
        <f t="shared" si="965"/>
        <v>26260</v>
      </c>
      <c r="K523" s="5">
        <f t="shared" si="965"/>
        <v>5767.5</v>
      </c>
      <c r="L523" s="5">
        <f t="shared" si="965"/>
        <v>169833</v>
      </c>
      <c r="M523" s="5">
        <f t="shared" si="965"/>
        <v>78101</v>
      </c>
      <c r="N523" s="5">
        <f t="shared" si="965"/>
        <v>86592.5</v>
      </c>
      <c r="O523" s="5">
        <f t="shared" si="965"/>
        <v>209451.5</v>
      </c>
      <c r="P523" s="5">
        <f t="shared" si="965"/>
        <v>114015.5</v>
      </c>
      <c r="Q523" s="5">
        <f t="shared" si="965"/>
        <v>43545</v>
      </c>
      <c r="R523" s="5">
        <f t="shared" si="965"/>
        <v>33505.5</v>
      </c>
      <c r="S523" s="5">
        <f t="shared" si="965"/>
        <v>44901.5</v>
      </c>
      <c r="T523" s="5">
        <f t="shared" si="965"/>
        <v>21373</v>
      </c>
      <c r="U523" s="5">
        <f t="shared" si="965"/>
        <v>32922.5</v>
      </c>
      <c r="V523" s="5">
        <f t="shared" si="965"/>
        <v>12497.5</v>
      </c>
      <c r="W523" s="5">
        <f t="shared" si="965"/>
        <v>44212</v>
      </c>
      <c r="X523" s="5">
        <f t="shared" si="965"/>
        <v>54680</v>
      </c>
      <c r="Y523" s="5">
        <f t="shared" si="965"/>
        <v>90819</v>
      </c>
      <c r="Z523" s="5">
        <f t="shared" si="965"/>
        <v>72248.5</v>
      </c>
      <c r="AA523" s="5">
        <f t="shared" si="965"/>
        <v>14371</v>
      </c>
      <c r="AB523" s="5">
        <f t="shared" si="965"/>
        <v>55946</v>
      </c>
      <c r="AC523" s="5">
        <f t="shared" si="965"/>
        <v>116331</v>
      </c>
      <c r="AD523" s="5">
        <f t="shared" si="965"/>
        <v>25779.5</v>
      </c>
      <c r="AE523" s="5">
        <f t="shared" si="965"/>
        <v>110704</v>
      </c>
      <c r="AF523" s="5">
        <f t="shared" si="965"/>
        <v>13525.5</v>
      </c>
      <c r="AG523" s="5">
        <f t="shared" si="965"/>
        <v>48229</v>
      </c>
      <c r="AH523" s="5">
        <f t="shared" si="965"/>
        <v>45435</v>
      </c>
      <c r="AI523" s="5">
        <f t="shared" si="965"/>
        <v>103415</v>
      </c>
      <c r="AJ523" s="5">
        <f t="shared" si="965"/>
        <v>73876.5</v>
      </c>
      <c r="AK523" s="5">
        <f t="shared" si="965"/>
        <v>21208.5</v>
      </c>
      <c r="AL523" s="5">
        <f t="shared" si="965"/>
        <v>72172.5</v>
      </c>
      <c r="AM523" s="5">
        <f t="shared" si="965"/>
        <v>41873</v>
      </c>
      <c r="AN523" s="5">
        <f t="shared" si="965"/>
        <v>659622</v>
      </c>
      <c r="AO523" s="5">
        <f t="shared" si="965"/>
        <v>64744.5</v>
      </c>
      <c r="AP523" s="5">
        <f t="shared" si="965"/>
        <v>7138</v>
      </c>
      <c r="AQ523" s="5">
        <f t="shared" si="965"/>
        <v>30231.5</v>
      </c>
      <c r="AR523" s="5">
        <f t="shared" si="965"/>
        <v>18324.5</v>
      </c>
      <c r="AS523" s="5">
        <f t="shared" si="965"/>
        <v>47437.5</v>
      </c>
      <c r="AT523" s="5">
        <f t="shared" si="965"/>
        <v>260650</v>
      </c>
      <c r="AU523" s="5">
        <f t="shared" si="965"/>
        <v>98211.5</v>
      </c>
      <c r="AV523" s="5">
        <f t="shared" si="965"/>
        <v>7971</v>
      </c>
      <c r="AW523" s="5">
        <f t="shared" si="965"/>
        <v>87334</v>
      </c>
      <c r="AX523" s="5">
        <f t="shared" si="965"/>
        <v>135943.5</v>
      </c>
      <c r="AY523" s="5">
        <f t="shared" si="965"/>
        <v>6742.5</v>
      </c>
      <c r="AZ523" s="5">
        <f t="shared" si="965"/>
        <v>55376.5</v>
      </c>
      <c r="BA523" s="5">
        <f t="shared" si="965"/>
        <v>26148</v>
      </c>
      <c r="BB523" s="5">
        <f t="shared" si="965"/>
        <v>9069</v>
      </c>
      <c r="BC523" s="5">
        <f t="shared" si="965"/>
        <v>5753</v>
      </c>
      <c r="BD523" s="5">
        <f t="shared" si="965"/>
        <v>34068.5</v>
      </c>
      <c r="BE523" s="5">
        <f t="shared" si="965"/>
        <v>187</v>
      </c>
      <c r="BF523" s="5">
        <f t="shared" si="965"/>
        <v>49</v>
      </c>
      <c r="BG523" s="5">
        <f t="shared" si="965"/>
        <v>129.5</v>
      </c>
      <c r="BH523" s="5">
        <f t="shared" si="965"/>
        <v>437.5</v>
      </c>
      <c r="BI523" s="5">
        <f t="shared" si="965"/>
        <v>9708</v>
      </c>
      <c r="BJ523" s="5">
        <f t="shared" si="965"/>
        <v>91</v>
      </c>
      <c r="BK523" s="5">
        <f t="shared" si="965"/>
        <v>1985.5</v>
      </c>
      <c r="BL523" s="5">
        <f t="shared" si="965"/>
        <v>777</v>
      </c>
      <c r="BM523" s="5">
        <f t="shared" si="965"/>
        <v>60.5</v>
      </c>
      <c r="BN523" s="5">
        <f t="shared" si="965"/>
        <v>92</v>
      </c>
      <c r="BO523" s="5">
        <f t="shared" si="965"/>
        <v>57285.5</v>
      </c>
      <c r="BP523" s="5">
        <f t="shared" si="965"/>
        <v>40292.5</v>
      </c>
      <c r="BQ523" s="5">
        <f t="shared" ref="BQ523" si="966">SUM(BQ4:BQ519)</f>
        <v>202906</v>
      </c>
      <c r="CK523"/>
      <c r="CL523"/>
      <c r="CM523"/>
      <c r="CN523"/>
      <c r="CO523"/>
      <c r="CP523"/>
      <c r="CQ523"/>
      <c r="CR523"/>
      <c r="CS523"/>
      <c r="CT523"/>
      <c r="DC523" s="69"/>
    </row>
    <row r="524" spans="2:107" x14ac:dyDescent="0.25">
      <c r="D524">
        <f t="shared" ref="D524:AI524" si="967">IF(D523=MAX($D523:$BB523),D3,0)</f>
        <v>0</v>
      </c>
      <c r="E524">
        <f t="shared" si="967"/>
        <v>0</v>
      </c>
      <c r="F524">
        <f t="shared" si="967"/>
        <v>0</v>
      </c>
      <c r="G524">
        <f t="shared" si="967"/>
        <v>0</v>
      </c>
      <c r="H524" t="str">
        <f t="shared" si="967"/>
        <v>CALIFORNIA</v>
      </c>
      <c r="I524">
        <f t="shared" si="967"/>
        <v>0</v>
      </c>
      <c r="J524">
        <f t="shared" si="967"/>
        <v>0</v>
      </c>
      <c r="K524">
        <f t="shared" si="967"/>
        <v>0</v>
      </c>
      <c r="L524">
        <f t="shared" si="967"/>
        <v>0</v>
      </c>
      <c r="M524">
        <f t="shared" si="967"/>
        <v>0</v>
      </c>
      <c r="N524">
        <f t="shared" si="967"/>
        <v>0</v>
      </c>
      <c r="O524">
        <f t="shared" si="967"/>
        <v>0</v>
      </c>
      <c r="P524">
        <f t="shared" si="967"/>
        <v>0</v>
      </c>
      <c r="Q524">
        <f t="shared" si="967"/>
        <v>0</v>
      </c>
      <c r="R524">
        <f t="shared" si="967"/>
        <v>0</v>
      </c>
      <c r="S524">
        <f t="shared" si="967"/>
        <v>0</v>
      </c>
      <c r="T524">
        <f t="shared" si="967"/>
        <v>0</v>
      </c>
      <c r="U524">
        <f t="shared" si="967"/>
        <v>0</v>
      </c>
      <c r="V524">
        <f t="shared" si="967"/>
        <v>0</v>
      </c>
      <c r="W524">
        <f t="shared" si="967"/>
        <v>0</v>
      </c>
      <c r="X524">
        <f t="shared" si="967"/>
        <v>0</v>
      </c>
      <c r="Y524">
        <f t="shared" si="967"/>
        <v>0</v>
      </c>
      <c r="Z524">
        <f t="shared" si="967"/>
        <v>0</v>
      </c>
      <c r="AA524">
        <f t="shared" si="967"/>
        <v>0</v>
      </c>
      <c r="AB524">
        <f t="shared" si="967"/>
        <v>0</v>
      </c>
      <c r="AC524">
        <f t="shared" si="967"/>
        <v>0</v>
      </c>
      <c r="AD524">
        <f t="shared" si="967"/>
        <v>0</v>
      </c>
      <c r="AE524">
        <f t="shared" si="967"/>
        <v>0</v>
      </c>
      <c r="AF524">
        <f t="shared" si="967"/>
        <v>0</v>
      </c>
      <c r="AG524">
        <f t="shared" si="967"/>
        <v>0</v>
      </c>
      <c r="AH524">
        <f t="shared" si="967"/>
        <v>0</v>
      </c>
      <c r="AI524">
        <f t="shared" si="967"/>
        <v>0</v>
      </c>
      <c r="AJ524">
        <f t="shared" ref="AJ524:BB524" si="968">IF(AJ523=MAX($D523:$BB523),AJ3,0)</f>
        <v>0</v>
      </c>
      <c r="AK524">
        <f t="shared" si="968"/>
        <v>0</v>
      </c>
      <c r="AL524">
        <f t="shared" si="968"/>
        <v>0</v>
      </c>
      <c r="AM524">
        <f t="shared" si="968"/>
        <v>0</v>
      </c>
      <c r="AN524">
        <f t="shared" si="968"/>
        <v>0</v>
      </c>
      <c r="AO524">
        <f t="shared" si="968"/>
        <v>0</v>
      </c>
      <c r="AP524">
        <f t="shared" si="968"/>
        <v>0</v>
      </c>
      <c r="AQ524">
        <f t="shared" si="968"/>
        <v>0</v>
      </c>
      <c r="AR524">
        <f t="shared" si="968"/>
        <v>0</v>
      </c>
      <c r="AS524">
        <f t="shared" si="968"/>
        <v>0</v>
      </c>
      <c r="AT524">
        <f t="shared" si="968"/>
        <v>0</v>
      </c>
      <c r="AU524">
        <f t="shared" si="968"/>
        <v>0</v>
      </c>
      <c r="AV524">
        <f t="shared" si="968"/>
        <v>0</v>
      </c>
      <c r="AW524">
        <f t="shared" si="968"/>
        <v>0</v>
      </c>
      <c r="AX524">
        <f t="shared" si="968"/>
        <v>0</v>
      </c>
      <c r="AY524">
        <f t="shared" si="968"/>
        <v>0</v>
      </c>
      <c r="AZ524">
        <f t="shared" si="968"/>
        <v>0</v>
      </c>
      <c r="BA524">
        <f t="shared" si="968"/>
        <v>0</v>
      </c>
      <c r="BB524">
        <f t="shared" si="968"/>
        <v>0</v>
      </c>
      <c r="CK524"/>
      <c r="CL524"/>
      <c r="CM524"/>
      <c r="CN524"/>
      <c r="CO524"/>
      <c r="CP524"/>
      <c r="CQ524"/>
      <c r="CR524"/>
      <c r="CS524"/>
      <c r="CT524"/>
      <c r="DC524" s="69"/>
    </row>
    <row r="525" spans="2:107" x14ac:dyDescent="0.25">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31" zoomScaleNormal="100" zoomScaleSheetLayoutView="70" workbookViewId="0">
      <selection activeCell="M216" sqref="M216"/>
    </sheetView>
  </sheetViews>
  <sheetFormatPr defaultColWidth="8.77734375" defaultRowHeight="15.75" x14ac:dyDescent="0.25"/>
  <cols>
    <col min="1" max="1" width="3.77734375" style="46" customWidth="1"/>
    <col min="2" max="2" width="18.88671875" style="46" customWidth="1"/>
    <col min="3" max="3" width="9.5546875" style="46" customWidth="1"/>
    <col min="4" max="4" width="12.44140625" style="46" customWidth="1"/>
    <col min="5" max="5" width="10" style="46" customWidth="1"/>
    <col min="6" max="6" width="11" style="46" customWidth="1"/>
    <col min="7" max="7" width="2.77734375" style="46" customWidth="1"/>
    <col min="8" max="8" width="9.109375" style="46" customWidth="1"/>
    <col min="9" max="9" width="8.77734375" style="46"/>
    <col min="10" max="10" width="10.109375" style="46" customWidth="1"/>
    <col min="11" max="16384" width="8.77734375" style="46"/>
  </cols>
  <sheetData>
    <row r="1" spans="2:12" ht="9.6" customHeight="1" x14ac:dyDescent="0.25"/>
    <row r="2" spans="2:12" ht="37.5" customHeight="1" x14ac:dyDescent="0.3">
      <c r="B2" s="169" t="s">
        <v>300</v>
      </c>
      <c r="C2" s="153" t="str">
        <f>'From State&amp;Country +Charts'!$C$474</f>
        <v>September</v>
      </c>
      <c r="D2" s="154"/>
      <c r="E2" s="155"/>
      <c r="F2" s="155"/>
      <c r="G2" s="155"/>
      <c r="I2" s="45"/>
      <c r="J2" s="224"/>
      <c r="K2" s="224"/>
      <c r="L2" s="58"/>
    </row>
    <row r="3" spans="2:12" ht="26.25" customHeight="1" x14ac:dyDescent="0.25">
      <c r="B3" s="156" t="s">
        <v>658</v>
      </c>
      <c r="C3" s="156" t="str">
        <f>'OSDR Table'!J16</f>
        <v>4</v>
      </c>
      <c r="D3" s="156" t="str">
        <f>'OSDR Table'!J17</f>
        <v>4</v>
      </c>
      <c r="E3" s="155"/>
      <c r="F3" s="155"/>
      <c r="G3" s="155"/>
    </row>
    <row r="4" spans="2:12" s="59" customFormat="1" ht="39.4" customHeight="1" x14ac:dyDescent="0.3">
      <c r="B4" s="164" t="s">
        <v>301</v>
      </c>
      <c r="C4" s="164" t="str">
        <f>'OSDR Table'!C4</f>
        <v>2021</v>
      </c>
      <c r="D4" s="164" t="str">
        <f>'OSDR Table'!D4</f>
        <v>2020</v>
      </c>
      <c r="E4" s="157" t="s">
        <v>640</v>
      </c>
      <c r="F4" s="157" t="s">
        <v>323</v>
      </c>
      <c r="G4" s="158"/>
      <c r="H4" s="71"/>
      <c r="L4" s="71"/>
    </row>
    <row r="5" spans="2:12" ht="16.5" x14ac:dyDescent="0.25">
      <c r="B5" s="159" t="s">
        <v>41</v>
      </c>
      <c r="C5" s="170">
        <f>'From State&amp;Country +Charts'!D$474</f>
        <v>88</v>
      </c>
      <c r="D5" s="170">
        <f>'From State&amp;Country +Charts'!D$462</f>
        <v>62</v>
      </c>
      <c r="E5" s="170">
        <f t="shared" ref="E5:E56" si="0">C5-D5</f>
        <v>26</v>
      </c>
      <c r="F5" s="165">
        <f>IFERROR((E5/D5),1)</f>
        <v>0.41935483870967744</v>
      </c>
      <c r="G5" s="155"/>
      <c r="I5" s="72"/>
      <c r="L5" s="73"/>
    </row>
    <row r="6" spans="2:12" ht="16.5" x14ac:dyDescent="0.25">
      <c r="B6" s="159" t="s">
        <v>42</v>
      </c>
      <c r="C6" s="170">
        <f>'From State&amp;Country +Charts'!E$474</f>
        <v>241</v>
      </c>
      <c r="D6" s="170">
        <f>'From State&amp;Country +Charts'!E$462</f>
        <v>212</v>
      </c>
      <c r="E6" s="170">
        <f t="shared" si="0"/>
        <v>29</v>
      </c>
      <c r="F6" s="165">
        <f t="shared" ref="F6:F56" si="1">IFERROR((E6/D6),1)</f>
        <v>0.13679245283018868</v>
      </c>
      <c r="G6" s="155"/>
      <c r="I6" s="72"/>
      <c r="L6" s="73"/>
    </row>
    <row r="7" spans="2:12" ht="16.5" x14ac:dyDescent="0.25">
      <c r="B7" s="159" t="s">
        <v>43</v>
      </c>
      <c r="C7" s="170">
        <f>'From State&amp;Country +Charts'!F$474</f>
        <v>703</v>
      </c>
      <c r="D7" s="170">
        <f>'From State&amp;Country +Charts'!F$462</f>
        <v>520</v>
      </c>
      <c r="E7" s="170">
        <f t="shared" si="0"/>
        <v>183</v>
      </c>
      <c r="F7" s="165">
        <f t="shared" si="1"/>
        <v>0.35192307692307695</v>
      </c>
      <c r="G7" s="155"/>
      <c r="I7" s="72"/>
      <c r="L7" s="73"/>
    </row>
    <row r="8" spans="2:12" ht="16.5" x14ac:dyDescent="0.25">
      <c r="B8" s="159" t="s">
        <v>44</v>
      </c>
      <c r="C8" s="170">
        <f>'From State&amp;Country +Charts'!G$474</f>
        <v>65</v>
      </c>
      <c r="D8" s="170">
        <f>'From State&amp;Country +Charts'!G$462</f>
        <v>61</v>
      </c>
      <c r="E8" s="170">
        <f t="shared" si="0"/>
        <v>4</v>
      </c>
      <c r="F8" s="165">
        <f t="shared" si="1"/>
        <v>6.5573770491803282E-2</v>
      </c>
      <c r="G8" s="155"/>
      <c r="I8" s="72"/>
      <c r="L8" s="73"/>
    </row>
    <row r="9" spans="2:12" ht="16.5" x14ac:dyDescent="0.25">
      <c r="B9" s="159" t="s">
        <v>45</v>
      </c>
      <c r="C9" s="170">
        <f>'From State&amp;Country +Charts'!H$474</f>
        <v>4044</v>
      </c>
      <c r="D9" s="170">
        <f>'From State&amp;Country +Charts'!H$462</f>
        <v>3028</v>
      </c>
      <c r="E9" s="170">
        <f t="shared" si="0"/>
        <v>1016</v>
      </c>
      <c r="F9" s="165">
        <f t="shared" si="1"/>
        <v>0.33553500660501984</v>
      </c>
      <c r="G9" s="155"/>
      <c r="I9" s="72"/>
      <c r="L9" s="73"/>
    </row>
    <row r="10" spans="2:12" ht="16.5" x14ac:dyDescent="0.25">
      <c r="B10" s="159" t="s">
        <v>46</v>
      </c>
      <c r="C10" s="170">
        <f>'From State&amp;Country +Charts'!I$474</f>
        <v>547</v>
      </c>
      <c r="D10" s="170">
        <f>'From State&amp;Country +Charts'!I$462</f>
        <v>485</v>
      </c>
      <c r="E10" s="170">
        <f t="shared" si="0"/>
        <v>62</v>
      </c>
      <c r="F10" s="165">
        <f t="shared" si="1"/>
        <v>0.12783505154639174</v>
      </c>
      <c r="G10" s="155"/>
      <c r="I10" s="72"/>
      <c r="L10" s="73"/>
    </row>
    <row r="11" spans="2:12" ht="16.5" x14ac:dyDescent="0.25">
      <c r="B11" s="159" t="s">
        <v>47</v>
      </c>
      <c r="C11" s="170">
        <f>'From State&amp;Country +Charts'!J$474</f>
        <v>99</v>
      </c>
      <c r="D11" s="170">
        <f>'From State&amp;Country +Charts'!J$462</f>
        <v>65</v>
      </c>
      <c r="E11" s="170">
        <f t="shared" si="0"/>
        <v>34</v>
      </c>
      <c r="F11" s="165">
        <f t="shared" si="1"/>
        <v>0.52307692307692311</v>
      </c>
      <c r="G11" s="155"/>
      <c r="I11" s="72"/>
      <c r="L11" s="73"/>
    </row>
    <row r="12" spans="2:12" ht="16.5" x14ac:dyDescent="0.25">
      <c r="B12" s="159" t="s">
        <v>48</v>
      </c>
      <c r="C12" s="170">
        <f>'From State&amp;Country +Charts'!K$474</f>
        <v>18</v>
      </c>
      <c r="D12" s="170">
        <f>'From State&amp;Country +Charts'!K$462</f>
        <v>21</v>
      </c>
      <c r="E12" s="170">
        <f t="shared" si="0"/>
        <v>-3</v>
      </c>
      <c r="F12" s="165">
        <f t="shared" si="1"/>
        <v>-0.14285714285714285</v>
      </c>
      <c r="G12" s="155"/>
      <c r="I12" s="72"/>
      <c r="L12" s="73"/>
    </row>
    <row r="13" spans="2:12" ht="16.5" x14ac:dyDescent="0.25">
      <c r="B13" s="159" t="s">
        <v>49</v>
      </c>
      <c r="C13" s="170">
        <f>'From State&amp;Country +Charts'!L$474</f>
        <v>701</v>
      </c>
      <c r="D13" s="170">
        <f>'From State&amp;Country +Charts'!L$462</f>
        <v>579</v>
      </c>
      <c r="E13" s="170">
        <f t="shared" si="0"/>
        <v>122</v>
      </c>
      <c r="F13" s="165">
        <f t="shared" si="1"/>
        <v>0.21070811744386875</v>
      </c>
      <c r="G13" s="155"/>
      <c r="I13" s="72"/>
      <c r="L13" s="73"/>
    </row>
    <row r="14" spans="2:12" ht="16.5" x14ac:dyDescent="0.25">
      <c r="B14" s="159" t="s">
        <v>50</v>
      </c>
      <c r="C14" s="170">
        <f>'From State&amp;Country +Charts'!M$474</f>
        <v>280</v>
      </c>
      <c r="D14" s="170">
        <f>'From State&amp;Country +Charts'!M$462</f>
        <v>296</v>
      </c>
      <c r="E14" s="170">
        <f t="shared" si="0"/>
        <v>-16</v>
      </c>
      <c r="F14" s="165">
        <f t="shared" si="1"/>
        <v>-5.4054054054054057E-2</v>
      </c>
      <c r="G14" s="155"/>
      <c r="I14" s="72"/>
      <c r="L14" s="73"/>
    </row>
    <row r="15" spans="2:12" ht="16.5" x14ac:dyDescent="0.25">
      <c r="B15" s="159" t="s">
        <v>51</v>
      </c>
      <c r="C15" s="170">
        <f>'From State&amp;Country +Charts'!N$474</f>
        <v>263</v>
      </c>
      <c r="D15" s="170">
        <f>'From State&amp;Country +Charts'!N$462</f>
        <v>245</v>
      </c>
      <c r="E15" s="170">
        <f t="shared" si="0"/>
        <v>18</v>
      </c>
      <c r="F15" s="165">
        <f t="shared" si="1"/>
        <v>7.3469387755102047E-2</v>
      </c>
      <c r="G15" s="155"/>
      <c r="I15" s="72"/>
      <c r="L15" s="73"/>
    </row>
    <row r="16" spans="2:12" ht="16.5" x14ac:dyDescent="0.25">
      <c r="B16" s="159" t="s">
        <v>52</v>
      </c>
      <c r="C16" s="170">
        <f>'From State&amp;Country +Charts'!O$474</f>
        <v>570</v>
      </c>
      <c r="D16" s="170">
        <f>'From State&amp;Country +Charts'!O$462</f>
        <v>503</v>
      </c>
      <c r="E16" s="170">
        <f t="shared" si="0"/>
        <v>67</v>
      </c>
      <c r="F16" s="165">
        <f t="shared" si="1"/>
        <v>0.13320079522862824</v>
      </c>
      <c r="G16" s="155"/>
      <c r="I16" s="72"/>
      <c r="L16" s="73"/>
    </row>
    <row r="17" spans="2:12" ht="16.5" x14ac:dyDescent="0.25">
      <c r="B17" s="159" t="s">
        <v>53</v>
      </c>
      <c r="C17" s="170">
        <f>'From State&amp;Country +Charts'!P$474</f>
        <v>428</v>
      </c>
      <c r="D17" s="170">
        <f>'From State&amp;Country +Charts'!P$462</f>
        <v>347</v>
      </c>
      <c r="E17" s="170">
        <f t="shared" si="0"/>
        <v>81</v>
      </c>
      <c r="F17" s="165">
        <f t="shared" si="1"/>
        <v>0.2334293948126801</v>
      </c>
      <c r="G17" s="155"/>
      <c r="I17" s="72"/>
      <c r="L17" s="73"/>
    </row>
    <row r="18" spans="2:12" ht="16.5" x14ac:dyDescent="0.25">
      <c r="B18" s="159" t="s">
        <v>54</v>
      </c>
      <c r="C18" s="170">
        <f>'From State&amp;Country +Charts'!Q$474</f>
        <v>141</v>
      </c>
      <c r="D18" s="170">
        <f>'From State&amp;Country +Charts'!Q$462</f>
        <v>141</v>
      </c>
      <c r="E18" s="170">
        <f t="shared" si="0"/>
        <v>0</v>
      </c>
      <c r="F18" s="165">
        <f t="shared" si="1"/>
        <v>0</v>
      </c>
      <c r="G18" s="155"/>
      <c r="I18" s="72"/>
      <c r="L18" s="73"/>
    </row>
    <row r="19" spans="2:12" ht="16.5" x14ac:dyDescent="0.25">
      <c r="B19" s="159" t="s">
        <v>55</v>
      </c>
      <c r="C19" s="170">
        <f>'From State&amp;Country +Charts'!R$474</f>
        <v>109</v>
      </c>
      <c r="D19" s="170">
        <f>'From State&amp;Country +Charts'!R$462</f>
        <v>79</v>
      </c>
      <c r="E19" s="170">
        <f t="shared" si="0"/>
        <v>30</v>
      </c>
      <c r="F19" s="165">
        <f t="shared" si="1"/>
        <v>0.379746835443038</v>
      </c>
      <c r="G19" s="155"/>
      <c r="I19" s="72"/>
      <c r="L19" s="73"/>
    </row>
    <row r="20" spans="2:12" ht="16.5" x14ac:dyDescent="0.25">
      <c r="B20" s="159" t="s">
        <v>56</v>
      </c>
      <c r="C20" s="170">
        <f>'From State&amp;Country +Charts'!S$474</f>
        <v>130</v>
      </c>
      <c r="D20" s="170">
        <f>'From State&amp;Country +Charts'!S$462</f>
        <v>85</v>
      </c>
      <c r="E20" s="170">
        <f t="shared" si="0"/>
        <v>45</v>
      </c>
      <c r="F20" s="165">
        <f t="shared" si="1"/>
        <v>0.52941176470588236</v>
      </c>
      <c r="G20" s="155"/>
      <c r="I20" s="72"/>
      <c r="L20" s="73"/>
    </row>
    <row r="21" spans="2:12" ht="16.5" x14ac:dyDescent="0.25">
      <c r="B21" s="159" t="s">
        <v>57</v>
      </c>
      <c r="C21" s="170">
        <f>'From State&amp;Country +Charts'!T$474</f>
        <v>82</v>
      </c>
      <c r="D21" s="170">
        <f>'From State&amp;Country +Charts'!T$462</f>
        <v>64</v>
      </c>
      <c r="E21" s="170">
        <f t="shared" si="0"/>
        <v>18</v>
      </c>
      <c r="F21" s="165">
        <f t="shared" si="1"/>
        <v>0.28125</v>
      </c>
      <c r="G21" s="155"/>
      <c r="I21" s="72"/>
      <c r="L21" s="73"/>
    </row>
    <row r="22" spans="2:12" ht="16.5" x14ac:dyDescent="0.25">
      <c r="B22" s="159" t="s">
        <v>58</v>
      </c>
      <c r="C22" s="170">
        <f>'From State&amp;Country +Charts'!U$474</f>
        <v>98</v>
      </c>
      <c r="D22" s="170">
        <f>'From State&amp;Country +Charts'!U$462</f>
        <v>67</v>
      </c>
      <c r="E22" s="170">
        <f t="shared" si="0"/>
        <v>31</v>
      </c>
      <c r="F22" s="165">
        <f t="shared" si="1"/>
        <v>0.46268656716417911</v>
      </c>
      <c r="G22" s="155"/>
      <c r="I22" s="72"/>
      <c r="L22" s="73"/>
    </row>
    <row r="23" spans="2:12" ht="16.5" x14ac:dyDescent="0.25">
      <c r="B23" s="159" t="s">
        <v>59</v>
      </c>
      <c r="C23" s="170">
        <f>'From State&amp;Country +Charts'!V$474</f>
        <v>39</v>
      </c>
      <c r="D23" s="170">
        <f>'From State&amp;Country +Charts'!V$462</f>
        <v>24</v>
      </c>
      <c r="E23" s="170">
        <f t="shared" si="0"/>
        <v>15</v>
      </c>
      <c r="F23" s="165">
        <f t="shared" si="1"/>
        <v>0.625</v>
      </c>
      <c r="G23" s="155"/>
      <c r="I23" s="72"/>
      <c r="L23" s="73"/>
    </row>
    <row r="24" spans="2:12" ht="16.5" x14ac:dyDescent="0.25">
      <c r="B24" s="159" t="s">
        <v>60</v>
      </c>
      <c r="C24" s="170">
        <f>'From State&amp;Country +Charts'!W$474</f>
        <v>193</v>
      </c>
      <c r="D24" s="170">
        <f>'From State&amp;Country +Charts'!W$462</f>
        <v>169</v>
      </c>
      <c r="E24" s="170">
        <f t="shared" si="0"/>
        <v>24</v>
      </c>
      <c r="F24" s="165">
        <f t="shared" si="1"/>
        <v>0.14201183431952663</v>
      </c>
      <c r="G24" s="155"/>
      <c r="I24" s="72"/>
      <c r="L24" s="73"/>
    </row>
    <row r="25" spans="2:12" ht="16.5" x14ac:dyDescent="0.25">
      <c r="B25" s="159" t="s">
        <v>61</v>
      </c>
      <c r="C25" s="170">
        <f>'From State&amp;Country +Charts'!X$474</f>
        <v>291</v>
      </c>
      <c r="D25" s="170">
        <f>'From State&amp;Country +Charts'!X$462</f>
        <v>226</v>
      </c>
      <c r="E25" s="170">
        <f t="shared" si="0"/>
        <v>65</v>
      </c>
      <c r="F25" s="165">
        <f t="shared" si="1"/>
        <v>0.28761061946902655</v>
      </c>
      <c r="G25" s="155"/>
      <c r="I25" s="72"/>
      <c r="L25" s="73"/>
    </row>
    <row r="26" spans="2:12" ht="16.5" x14ac:dyDescent="0.25">
      <c r="B26" s="159" t="s">
        <v>62</v>
      </c>
      <c r="C26" s="170">
        <f>'From State&amp;Country +Charts'!Y$474</f>
        <v>270</v>
      </c>
      <c r="D26" s="170">
        <f>'From State&amp;Country +Charts'!Y$462</f>
        <v>224</v>
      </c>
      <c r="E26" s="170">
        <f t="shared" si="0"/>
        <v>46</v>
      </c>
      <c r="F26" s="165">
        <f t="shared" si="1"/>
        <v>0.20535714285714285</v>
      </c>
      <c r="G26" s="155"/>
      <c r="I26" s="72"/>
      <c r="L26" s="73"/>
    </row>
    <row r="27" spans="2:12" ht="16.5" x14ac:dyDescent="0.25">
      <c r="B27" s="159" t="s">
        <v>63</v>
      </c>
      <c r="C27" s="170">
        <f>'From State&amp;Country +Charts'!Z$474</f>
        <v>216</v>
      </c>
      <c r="D27" s="170">
        <f>'From State&amp;Country +Charts'!Z$462</f>
        <v>202</v>
      </c>
      <c r="E27" s="170">
        <f t="shared" si="0"/>
        <v>14</v>
      </c>
      <c r="F27" s="165">
        <f t="shared" si="1"/>
        <v>6.9306930693069313E-2</v>
      </c>
      <c r="G27" s="155"/>
      <c r="I27" s="72"/>
      <c r="L27" s="73"/>
    </row>
    <row r="28" spans="2:12" ht="16.5" x14ac:dyDescent="0.25">
      <c r="B28" s="159" t="s">
        <v>64</v>
      </c>
      <c r="C28" s="170">
        <f>'From State&amp;Country +Charts'!AA$474</f>
        <v>32</v>
      </c>
      <c r="D28" s="170">
        <f>'From State&amp;Country +Charts'!AA$462</f>
        <v>19</v>
      </c>
      <c r="E28" s="170">
        <f t="shared" si="0"/>
        <v>13</v>
      </c>
      <c r="F28" s="165">
        <f t="shared" si="1"/>
        <v>0.68421052631578949</v>
      </c>
      <c r="G28" s="155"/>
      <c r="I28" s="72"/>
      <c r="L28" s="73"/>
    </row>
    <row r="29" spans="2:12" ht="16.5" x14ac:dyDescent="0.25">
      <c r="B29" s="159" t="s">
        <v>65</v>
      </c>
      <c r="C29" s="170">
        <f>'From State&amp;Country +Charts'!AB$474</f>
        <v>199</v>
      </c>
      <c r="D29" s="170">
        <f>'From State&amp;Country +Charts'!AB$462</f>
        <v>146</v>
      </c>
      <c r="E29" s="170">
        <f t="shared" si="0"/>
        <v>53</v>
      </c>
      <c r="F29" s="165">
        <f t="shared" si="1"/>
        <v>0.36301369863013699</v>
      </c>
      <c r="G29" s="155"/>
      <c r="I29" s="72"/>
      <c r="L29" s="73"/>
    </row>
    <row r="30" spans="2:12" ht="16.5" x14ac:dyDescent="0.25">
      <c r="B30" s="159" t="s">
        <v>66</v>
      </c>
      <c r="C30" s="170">
        <f>'From State&amp;Country +Charts'!AC$474</f>
        <v>211</v>
      </c>
      <c r="D30" s="170">
        <f>'From State&amp;Country +Charts'!AC$462</f>
        <v>215</v>
      </c>
      <c r="E30" s="170">
        <f t="shared" si="0"/>
        <v>-4</v>
      </c>
      <c r="F30" s="165">
        <f t="shared" si="1"/>
        <v>-1.8604651162790697E-2</v>
      </c>
      <c r="G30" s="155"/>
      <c r="I30" s="72"/>
      <c r="L30" s="73"/>
    </row>
    <row r="31" spans="2:12" ht="16.5" x14ac:dyDescent="0.25">
      <c r="B31" s="159" t="s">
        <v>67</v>
      </c>
      <c r="C31" s="170">
        <f>'From State&amp;Country +Charts'!AD$474</f>
        <v>80</v>
      </c>
      <c r="D31" s="170">
        <f>'From State&amp;Country +Charts'!AD$462</f>
        <v>63</v>
      </c>
      <c r="E31" s="170">
        <f t="shared" si="0"/>
        <v>17</v>
      </c>
      <c r="F31" s="165">
        <f t="shared" si="1"/>
        <v>0.26984126984126983</v>
      </c>
      <c r="G31" s="155"/>
      <c r="I31" s="72"/>
      <c r="L31" s="73"/>
    </row>
    <row r="32" spans="2:12" ht="16.5" x14ac:dyDescent="0.25">
      <c r="B32" s="159" t="s">
        <v>68</v>
      </c>
      <c r="C32" s="170">
        <f>'From State&amp;Country +Charts'!AE$474</f>
        <v>373</v>
      </c>
      <c r="D32" s="170">
        <f>'From State&amp;Country +Charts'!AE$462</f>
        <v>323</v>
      </c>
      <c r="E32" s="170">
        <f t="shared" si="0"/>
        <v>50</v>
      </c>
      <c r="F32" s="165">
        <f t="shared" si="1"/>
        <v>0.15479876160990713</v>
      </c>
      <c r="G32" s="155"/>
      <c r="I32" s="72"/>
      <c r="L32" s="73"/>
    </row>
    <row r="33" spans="2:12" ht="16.5" x14ac:dyDescent="0.25">
      <c r="B33" s="159" t="s">
        <v>69</v>
      </c>
      <c r="C33" s="170">
        <f>'From State&amp;Country +Charts'!AF$474</f>
        <v>37</v>
      </c>
      <c r="D33" s="170">
        <f>'From State&amp;Country +Charts'!AF$462</f>
        <v>48</v>
      </c>
      <c r="E33" s="170">
        <f t="shared" si="0"/>
        <v>-11</v>
      </c>
      <c r="F33" s="165">
        <f t="shared" si="1"/>
        <v>-0.22916666666666666</v>
      </c>
      <c r="G33" s="155"/>
      <c r="I33" s="72"/>
      <c r="L33" s="73"/>
    </row>
    <row r="34" spans="2:12" ht="16.5" x14ac:dyDescent="0.25">
      <c r="B34" s="159" t="s">
        <v>70</v>
      </c>
      <c r="C34" s="170">
        <f>'From State&amp;Country +Charts'!AG$474</f>
        <v>229</v>
      </c>
      <c r="D34" s="170">
        <f>'From State&amp;Country +Charts'!AG$462</f>
        <v>181</v>
      </c>
      <c r="E34" s="170">
        <f t="shared" si="0"/>
        <v>48</v>
      </c>
      <c r="F34" s="165">
        <f t="shared" si="1"/>
        <v>0.26519337016574585</v>
      </c>
      <c r="G34" s="155"/>
      <c r="I34" s="72"/>
      <c r="L34" s="73"/>
    </row>
    <row r="35" spans="2:12" ht="16.5" x14ac:dyDescent="0.25">
      <c r="B35" s="159" t="s">
        <v>71</v>
      </c>
      <c r="C35" s="170">
        <f>'From State&amp;Country +Charts'!AH$474</f>
        <v>118</v>
      </c>
      <c r="D35" s="170">
        <f>'From State&amp;Country +Charts'!AH$462</f>
        <v>83</v>
      </c>
      <c r="E35" s="170">
        <f t="shared" si="0"/>
        <v>35</v>
      </c>
      <c r="F35" s="165">
        <f t="shared" si="1"/>
        <v>0.42168674698795183</v>
      </c>
      <c r="G35" s="155"/>
      <c r="I35" s="72"/>
      <c r="L35" s="73"/>
    </row>
    <row r="36" spans="2:12" ht="16.5" x14ac:dyDescent="0.25">
      <c r="B36" s="159" t="s">
        <v>72</v>
      </c>
      <c r="C36" s="170">
        <f>'From State&amp;Country +Charts'!AI$474</f>
        <v>470</v>
      </c>
      <c r="D36" s="170">
        <f>'From State&amp;Country +Charts'!AI$462</f>
        <v>378</v>
      </c>
      <c r="E36" s="170">
        <f t="shared" si="0"/>
        <v>92</v>
      </c>
      <c r="F36" s="165">
        <f t="shared" si="1"/>
        <v>0.24338624338624337</v>
      </c>
      <c r="G36" s="155"/>
      <c r="I36" s="72"/>
      <c r="L36" s="73"/>
    </row>
    <row r="37" spans="2:12" ht="16.5" x14ac:dyDescent="0.25">
      <c r="B37" s="159" t="s">
        <v>73</v>
      </c>
      <c r="C37" s="170">
        <f>'From State&amp;Country +Charts'!AJ$474</f>
        <v>314</v>
      </c>
      <c r="D37" s="170">
        <f>'From State&amp;Country +Charts'!AJ$462</f>
        <v>248</v>
      </c>
      <c r="E37" s="170">
        <f t="shared" si="0"/>
        <v>66</v>
      </c>
      <c r="F37" s="165">
        <f t="shared" si="1"/>
        <v>0.2661290322580645</v>
      </c>
      <c r="G37" s="155"/>
      <c r="I37" s="72"/>
      <c r="L37" s="73"/>
    </row>
    <row r="38" spans="2:12" ht="16.5" x14ac:dyDescent="0.25">
      <c r="B38" s="159" t="s">
        <v>74</v>
      </c>
      <c r="C38" s="170">
        <f>'From State&amp;Country +Charts'!AK$474</f>
        <v>63</v>
      </c>
      <c r="D38" s="170">
        <f>'From State&amp;Country +Charts'!AK$462</f>
        <v>51</v>
      </c>
      <c r="E38" s="170">
        <f t="shared" si="0"/>
        <v>12</v>
      </c>
      <c r="F38" s="165">
        <f t="shared" si="1"/>
        <v>0.23529411764705882</v>
      </c>
      <c r="G38" s="155"/>
      <c r="I38" s="72"/>
      <c r="L38" s="73"/>
    </row>
    <row r="39" spans="2:12" ht="16.5" x14ac:dyDescent="0.25">
      <c r="B39" s="159" t="s">
        <v>75</v>
      </c>
      <c r="C39" s="170">
        <f>'From State&amp;Country +Charts'!AL$474</f>
        <v>260</v>
      </c>
      <c r="D39" s="170">
        <f>'From State&amp;Country +Charts'!AL$462</f>
        <v>187</v>
      </c>
      <c r="E39" s="170">
        <f t="shared" si="0"/>
        <v>73</v>
      </c>
      <c r="F39" s="165">
        <f t="shared" si="1"/>
        <v>0.39037433155080214</v>
      </c>
      <c r="G39" s="155"/>
      <c r="I39" s="72"/>
      <c r="L39" s="73"/>
    </row>
    <row r="40" spans="2:12" ht="16.5" x14ac:dyDescent="0.25">
      <c r="B40" s="159" t="s">
        <v>76</v>
      </c>
      <c r="C40" s="170">
        <f>'From State&amp;Country +Charts'!AM$474</f>
        <v>105</v>
      </c>
      <c r="D40" s="170">
        <f>'From State&amp;Country +Charts'!AM$462</f>
        <v>85</v>
      </c>
      <c r="E40" s="170">
        <f t="shared" si="0"/>
        <v>20</v>
      </c>
      <c r="F40" s="165">
        <f t="shared" si="1"/>
        <v>0.23529411764705882</v>
      </c>
      <c r="G40" s="155"/>
      <c r="I40" s="72"/>
      <c r="L40" s="73"/>
    </row>
    <row r="41" spans="2:12" ht="16.5" x14ac:dyDescent="0.25">
      <c r="B41" s="159" t="s">
        <v>77</v>
      </c>
      <c r="C41" s="170">
        <f>'From State&amp;Country +Charts'!AN$474</f>
        <v>1866</v>
      </c>
      <c r="D41" s="170">
        <f>'From State&amp;Country +Charts'!AN$462</f>
        <v>1549</v>
      </c>
      <c r="E41" s="170">
        <f t="shared" si="0"/>
        <v>317</v>
      </c>
      <c r="F41" s="165">
        <f t="shared" si="1"/>
        <v>0.20464816010329245</v>
      </c>
      <c r="G41" s="155"/>
      <c r="I41" s="72"/>
      <c r="L41" s="73"/>
    </row>
    <row r="42" spans="2:12" ht="16.5" x14ac:dyDescent="0.25">
      <c r="B42" s="159" t="s">
        <v>78</v>
      </c>
      <c r="C42" s="170">
        <f>'From State&amp;Country +Charts'!AO$474</f>
        <v>293</v>
      </c>
      <c r="D42" s="170">
        <f>'From State&amp;Country +Charts'!AO$462</f>
        <v>197</v>
      </c>
      <c r="E42" s="170">
        <f t="shared" si="0"/>
        <v>96</v>
      </c>
      <c r="F42" s="165">
        <f t="shared" si="1"/>
        <v>0.48730964467005078</v>
      </c>
      <c r="G42" s="155"/>
      <c r="I42" s="72"/>
      <c r="L42" s="73"/>
    </row>
    <row r="43" spans="2:12" ht="16.5" x14ac:dyDescent="0.25">
      <c r="B43" s="159" t="s">
        <v>79</v>
      </c>
      <c r="C43" s="170">
        <f>'From State&amp;Country +Charts'!AP$474</f>
        <v>22</v>
      </c>
      <c r="D43" s="170">
        <f>'From State&amp;Country +Charts'!AP$462</f>
        <v>21</v>
      </c>
      <c r="E43" s="170">
        <f t="shared" si="0"/>
        <v>1</v>
      </c>
      <c r="F43" s="165">
        <f t="shared" si="1"/>
        <v>4.7619047619047616E-2</v>
      </c>
      <c r="G43" s="155"/>
      <c r="I43" s="72"/>
      <c r="L43" s="73"/>
    </row>
    <row r="44" spans="2:12" ht="16.5" x14ac:dyDescent="0.25">
      <c r="B44" s="159" t="s">
        <v>80</v>
      </c>
      <c r="C44" s="170">
        <f>'From State&amp;Country +Charts'!AQ$474</f>
        <v>142</v>
      </c>
      <c r="D44" s="170">
        <f>'From State&amp;Country +Charts'!AQ$462</f>
        <v>99</v>
      </c>
      <c r="E44" s="170">
        <f t="shared" si="0"/>
        <v>43</v>
      </c>
      <c r="F44" s="165">
        <f t="shared" si="1"/>
        <v>0.43434343434343436</v>
      </c>
      <c r="G44" s="155"/>
      <c r="I44" s="72"/>
      <c r="L44" s="73"/>
    </row>
    <row r="45" spans="2:12" ht="16.5" x14ac:dyDescent="0.25">
      <c r="B45" s="159" t="s">
        <v>81</v>
      </c>
      <c r="C45" s="170">
        <f>'From State&amp;Country +Charts'!AR$474</f>
        <v>36</v>
      </c>
      <c r="D45" s="170">
        <f>'From State&amp;Country +Charts'!AR$462</f>
        <v>35</v>
      </c>
      <c r="E45" s="170">
        <f t="shared" si="0"/>
        <v>1</v>
      </c>
      <c r="F45" s="165">
        <f t="shared" si="1"/>
        <v>2.8571428571428571E-2</v>
      </c>
      <c r="G45" s="155"/>
      <c r="I45" s="72"/>
      <c r="L45" s="73"/>
    </row>
    <row r="46" spans="2:12" ht="16.5" x14ac:dyDescent="0.25">
      <c r="B46" s="159" t="s">
        <v>82</v>
      </c>
      <c r="C46" s="170">
        <f>'From State&amp;Country +Charts'!AS$474</f>
        <v>175</v>
      </c>
      <c r="D46" s="170">
        <f>'From State&amp;Country +Charts'!AS$462</f>
        <v>141</v>
      </c>
      <c r="E46" s="170">
        <f t="shared" si="0"/>
        <v>34</v>
      </c>
      <c r="F46" s="165">
        <f t="shared" si="1"/>
        <v>0.24113475177304963</v>
      </c>
      <c r="G46" s="155"/>
      <c r="I46" s="72"/>
      <c r="L46" s="73"/>
    </row>
    <row r="47" spans="2:12" ht="16.5" x14ac:dyDescent="0.25">
      <c r="B47" s="159" t="s">
        <v>83</v>
      </c>
      <c r="C47" s="170">
        <f>'From State&amp;Country +Charts'!AT$474</f>
        <v>1096</v>
      </c>
      <c r="D47" s="170">
        <f>'From State&amp;Country +Charts'!AT$462</f>
        <v>797</v>
      </c>
      <c r="E47" s="170">
        <f t="shared" si="0"/>
        <v>299</v>
      </c>
      <c r="F47" s="165">
        <f t="shared" si="1"/>
        <v>0.37515683814303641</v>
      </c>
      <c r="G47" s="155"/>
      <c r="I47" s="72"/>
      <c r="L47" s="73"/>
    </row>
    <row r="48" spans="2:12" ht="16.5" x14ac:dyDescent="0.25">
      <c r="B48" s="159" t="s">
        <v>84</v>
      </c>
      <c r="C48" s="170">
        <f>'From State&amp;Country +Charts'!AU$474</f>
        <v>311</v>
      </c>
      <c r="D48" s="170">
        <f>'From State&amp;Country +Charts'!AU$462</f>
        <v>240</v>
      </c>
      <c r="E48" s="170">
        <f t="shared" si="0"/>
        <v>71</v>
      </c>
      <c r="F48" s="165">
        <f t="shared" si="1"/>
        <v>0.29583333333333334</v>
      </c>
      <c r="G48" s="155"/>
      <c r="I48" s="72"/>
      <c r="L48" s="73"/>
    </row>
    <row r="49" spans="2:12" ht="16.5" x14ac:dyDescent="0.25">
      <c r="B49" s="159" t="s">
        <v>85</v>
      </c>
      <c r="C49" s="170">
        <f>'From State&amp;Country +Charts'!AV$474</f>
        <v>21</v>
      </c>
      <c r="D49" s="170">
        <f>'From State&amp;Country +Charts'!AV$462</f>
        <v>16</v>
      </c>
      <c r="E49" s="170">
        <f t="shared" si="0"/>
        <v>5</v>
      </c>
      <c r="F49" s="165">
        <f t="shared" si="1"/>
        <v>0.3125</v>
      </c>
      <c r="G49" s="155"/>
      <c r="I49" s="72"/>
      <c r="L49" s="73"/>
    </row>
    <row r="50" spans="2:12" ht="16.5" x14ac:dyDescent="0.25">
      <c r="B50" s="159" t="s">
        <v>86</v>
      </c>
      <c r="C50" s="170">
        <f>'From State&amp;Country +Charts'!AW$474</f>
        <v>354</v>
      </c>
      <c r="D50" s="170">
        <f>'From State&amp;Country +Charts'!AW$462</f>
        <v>280</v>
      </c>
      <c r="E50" s="170">
        <f t="shared" si="0"/>
        <v>74</v>
      </c>
      <c r="F50" s="165">
        <f t="shared" si="1"/>
        <v>0.26428571428571429</v>
      </c>
      <c r="G50" s="155"/>
      <c r="I50" s="72"/>
      <c r="L50" s="73"/>
    </row>
    <row r="51" spans="2:12" ht="16.5" x14ac:dyDescent="0.25">
      <c r="B51" s="159" t="s">
        <v>87</v>
      </c>
      <c r="C51" s="170">
        <f>'From State&amp;Country +Charts'!AX$474</f>
        <v>0</v>
      </c>
      <c r="D51" s="170">
        <f>'From State&amp;Country +Charts'!AX$462</f>
        <v>0</v>
      </c>
      <c r="E51" s="170">
        <f t="shared" si="0"/>
        <v>0</v>
      </c>
      <c r="F51" s="165">
        <f>IFERROR((E51/D51),0)</f>
        <v>0</v>
      </c>
      <c r="G51" s="155"/>
      <c r="I51" s="72"/>
      <c r="L51" s="73"/>
    </row>
    <row r="52" spans="2:12" ht="16.5" x14ac:dyDescent="0.25">
      <c r="B52" s="159" t="s">
        <v>88</v>
      </c>
      <c r="C52" s="170">
        <f>'From State&amp;Country +Charts'!AY$474</f>
        <v>24</v>
      </c>
      <c r="D52" s="170">
        <f>'From State&amp;Country +Charts'!AY$462</f>
        <v>13</v>
      </c>
      <c r="E52" s="170">
        <f t="shared" si="0"/>
        <v>11</v>
      </c>
      <c r="F52" s="165">
        <f t="shared" si="1"/>
        <v>0.84615384615384615</v>
      </c>
      <c r="G52" s="155"/>
      <c r="I52" s="72"/>
      <c r="L52" s="73"/>
    </row>
    <row r="53" spans="2:12" ht="16.5" x14ac:dyDescent="0.25">
      <c r="B53" s="159" t="s">
        <v>89</v>
      </c>
      <c r="C53" s="170">
        <f>'From State&amp;Country +Charts'!AZ$474</f>
        <v>198</v>
      </c>
      <c r="D53" s="170">
        <f>'From State&amp;Country +Charts'!AZ$462</f>
        <v>148</v>
      </c>
      <c r="E53" s="170">
        <f t="shared" si="0"/>
        <v>50</v>
      </c>
      <c r="F53" s="165">
        <f t="shared" si="1"/>
        <v>0.33783783783783783</v>
      </c>
      <c r="G53" s="155"/>
      <c r="I53" s="72"/>
      <c r="L53" s="73"/>
    </row>
    <row r="54" spans="2:12" ht="16.5" x14ac:dyDescent="0.25">
      <c r="B54" s="159" t="s">
        <v>90</v>
      </c>
      <c r="C54" s="170">
        <f>'From State&amp;Country +Charts'!BA$474</f>
        <v>52</v>
      </c>
      <c r="D54" s="170">
        <f>'From State&amp;Country +Charts'!BA$462</f>
        <v>38</v>
      </c>
      <c r="E54" s="170">
        <f t="shared" si="0"/>
        <v>14</v>
      </c>
      <c r="F54" s="165">
        <f t="shared" si="1"/>
        <v>0.36842105263157893</v>
      </c>
      <c r="G54" s="155"/>
      <c r="I54" s="72"/>
      <c r="L54" s="73"/>
    </row>
    <row r="55" spans="2:12" ht="16.5" x14ac:dyDescent="0.25">
      <c r="B55" s="159" t="s">
        <v>302</v>
      </c>
      <c r="C55" s="170">
        <f>'From State&amp;Country +Charts'!BB$474</f>
        <v>49</v>
      </c>
      <c r="D55" s="170">
        <f>'From State&amp;Country +Charts'!BB$462</f>
        <v>43</v>
      </c>
      <c r="E55" s="170">
        <f t="shared" si="0"/>
        <v>6</v>
      </c>
      <c r="F55" s="165">
        <f t="shared" si="1"/>
        <v>0.13953488372093023</v>
      </c>
      <c r="G55" s="155"/>
      <c r="I55" s="72"/>
      <c r="L55" s="73"/>
    </row>
    <row r="56" spans="2:12" ht="17.25" thickBot="1" x14ac:dyDescent="0.3">
      <c r="B56" s="160" t="s">
        <v>634</v>
      </c>
      <c r="C56" s="171">
        <f>SUM('From State&amp;Country +Charts'!$BO$474:$BQ$474)</f>
        <v>1244</v>
      </c>
      <c r="D56" s="171">
        <f>SUM('From State&amp;Country +Charts'!$BO$462:$BQ$462)</f>
        <v>536</v>
      </c>
      <c r="E56" s="171">
        <f t="shared" si="0"/>
        <v>708</v>
      </c>
      <c r="F56" s="166">
        <f t="shared" si="1"/>
        <v>1.3208955223880596</v>
      </c>
      <c r="G56" s="155"/>
      <c r="I56" s="72"/>
      <c r="L56" s="73"/>
    </row>
    <row r="57" spans="2:12" s="59" customFormat="1" ht="19.5" thickTop="1" x14ac:dyDescent="0.3">
      <c r="B57" s="172" t="s">
        <v>0</v>
      </c>
      <c r="C57" s="167">
        <f>SUM(C5:C56)</f>
        <v>17990</v>
      </c>
      <c r="D57" s="167">
        <f>SUM(D5:D56)</f>
        <v>13885</v>
      </c>
      <c r="E57" s="167">
        <f>SUM(E5:E56)</f>
        <v>4105</v>
      </c>
      <c r="F57" s="168">
        <f>IFERROR((E57/D57),1)</f>
        <v>0.29564277997839394</v>
      </c>
      <c r="G57" s="161"/>
      <c r="I57" s="60"/>
      <c r="L57" s="61"/>
    </row>
    <row r="58" spans="2:12" ht="3.95" customHeight="1" x14ac:dyDescent="0.25">
      <c r="B58" s="162"/>
      <c r="C58" s="162"/>
      <c r="D58" s="162"/>
      <c r="E58" s="162"/>
      <c r="F58" s="162"/>
      <c r="G58" s="163"/>
    </row>
    <row r="59" spans="2:12" ht="58.7" customHeight="1" x14ac:dyDescent="0.25">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7"/>
  <sheetViews>
    <sheetView topLeftCell="B1" workbookViewId="0">
      <selection activeCell="CX392" sqref="CX392"/>
    </sheetView>
  </sheetViews>
  <sheetFormatPr defaultColWidth="8.88671875" defaultRowHeight="15" x14ac:dyDescent="0.25"/>
  <cols>
    <col min="1" max="1" width="23.5546875" style="182" bestFit="1" customWidth="1"/>
    <col min="2" max="2" width="9.109375" style="182" bestFit="1" customWidth="1"/>
    <col min="3" max="3" width="17.5546875" style="184" bestFit="1" customWidth="1"/>
    <col min="4" max="4" width="21.5546875" style="184" customWidth="1"/>
    <col min="5" max="5" width="18" style="184" bestFit="1" customWidth="1"/>
    <col min="6" max="6" width="9.109375" style="185" bestFit="1" customWidth="1"/>
    <col min="7" max="7" width="16" style="185" bestFit="1" customWidth="1"/>
    <col min="8" max="8" width="10.21875" style="185" bestFit="1" customWidth="1"/>
    <col min="9" max="16384" width="8.88671875" style="193"/>
  </cols>
  <sheetData>
    <row r="1" spans="1:7" x14ac:dyDescent="0.25">
      <c r="A1" s="194" t="s">
        <v>801</v>
      </c>
      <c r="C1" s="183" t="s">
        <v>802</v>
      </c>
      <c r="E1" s="195" t="s">
        <v>803</v>
      </c>
      <c r="G1" s="183" t="s">
        <v>804</v>
      </c>
    </row>
    <row r="2" spans="1:7" x14ac:dyDescent="0.25">
      <c r="A2" s="197" t="s">
        <v>630</v>
      </c>
      <c r="B2" s="198" t="s">
        <v>805</v>
      </c>
      <c r="C2" s="198" t="s">
        <v>806</v>
      </c>
      <c r="D2" s="196"/>
      <c r="E2" s="197" t="s">
        <v>630</v>
      </c>
      <c r="F2" s="198" t="s">
        <v>805</v>
      </c>
      <c r="G2" s="198" t="s">
        <v>807</v>
      </c>
    </row>
    <row r="3" spans="1:7" x14ac:dyDescent="0.25">
      <c r="A3" s="199" t="s">
        <v>41</v>
      </c>
      <c r="B3" s="200">
        <v>1</v>
      </c>
      <c r="C3" s="199" t="s">
        <v>41</v>
      </c>
      <c r="E3" s="201" t="s">
        <v>41</v>
      </c>
      <c r="F3" s="200">
        <v>1</v>
      </c>
      <c r="G3" s="199" t="s">
        <v>41</v>
      </c>
    </row>
    <row r="4" spans="1:7" x14ac:dyDescent="0.25">
      <c r="A4" s="199" t="s">
        <v>42</v>
      </c>
      <c r="B4" s="200">
        <v>2</v>
      </c>
      <c r="C4" s="199" t="s">
        <v>42</v>
      </c>
      <c r="E4" s="201" t="s">
        <v>42</v>
      </c>
      <c r="F4" s="200">
        <v>2</v>
      </c>
      <c r="G4" s="199" t="s">
        <v>42</v>
      </c>
    </row>
    <row r="5" spans="1:7" x14ac:dyDescent="0.25">
      <c r="A5" s="199" t="s">
        <v>43</v>
      </c>
      <c r="B5" s="200">
        <v>3</v>
      </c>
      <c r="C5" s="199" t="s">
        <v>43</v>
      </c>
      <c r="E5" s="201" t="s">
        <v>43</v>
      </c>
      <c r="F5" s="200">
        <v>3</v>
      </c>
      <c r="G5" s="199" t="s">
        <v>43</v>
      </c>
    </row>
    <row r="6" spans="1:7" x14ac:dyDescent="0.25">
      <c r="A6" s="199" t="s">
        <v>44</v>
      </c>
      <c r="B6" s="200">
        <v>4</v>
      </c>
      <c r="C6" s="199" t="s">
        <v>44</v>
      </c>
      <c r="E6" s="201" t="s">
        <v>44</v>
      </c>
      <c r="F6" s="200">
        <v>4</v>
      </c>
      <c r="G6" s="199" t="s">
        <v>44</v>
      </c>
    </row>
    <row r="7" spans="1:7" x14ac:dyDescent="0.25">
      <c r="A7" s="199" t="s">
        <v>45</v>
      </c>
      <c r="B7" s="200">
        <v>5</v>
      </c>
      <c r="C7" s="199" t="s">
        <v>45</v>
      </c>
      <c r="E7" s="201" t="s">
        <v>45</v>
      </c>
      <c r="F7" s="200">
        <v>5</v>
      </c>
      <c r="G7" s="199" t="s">
        <v>45</v>
      </c>
    </row>
    <row r="8" spans="1:7" x14ac:dyDescent="0.25">
      <c r="A8" s="199" t="s">
        <v>46</v>
      </c>
      <c r="B8" s="200">
        <v>6</v>
      </c>
      <c r="C8" s="199" t="s">
        <v>46</v>
      </c>
      <c r="E8" s="201" t="s">
        <v>46</v>
      </c>
      <c r="F8" s="200">
        <v>6</v>
      </c>
      <c r="G8" s="199" t="s">
        <v>46</v>
      </c>
    </row>
    <row r="9" spans="1:7" x14ac:dyDescent="0.25">
      <c r="A9" s="199" t="s">
        <v>47</v>
      </c>
      <c r="B9" s="200">
        <v>7</v>
      </c>
      <c r="C9" s="199" t="s">
        <v>47</v>
      </c>
      <c r="E9" s="201" t="s">
        <v>47</v>
      </c>
      <c r="F9" s="200">
        <v>7</v>
      </c>
      <c r="G9" s="199" t="s">
        <v>47</v>
      </c>
    </row>
    <row r="10" spans="1:7" x14ac:dyDescent="0.25">
      <c r="A10" s="199" t="s">
        <v>48</v>
      </c>
      <c r="B10" s="200">
        <v>8</v>
      </c>
      <c r="C10" s="199" t="s">
        <v>48</v>
      </c>
      <c r="E10" s="201" t="s">
        <v>48</v>
      </c>
      <c r="F10" s="200">
        <v>8</v>
      </c>
      <c r="G10" s="199" t="s">
        <v>48</v>
      </c>
    </row>
    <row r="11" spans="1:7" x14ac:dyDescent="0.25">
      <c r="A11" s="199" t="s">
        <v>49</v>
      </c>
      <c r="B11" s="200">
        <v>9</v>
      </c>
      <c r="C11" s="199" t="s">
        <v>49</v>
      </c>
      <c r="E11" s="201" t="s">
        <v>49</v>
      </c>
      <c r="F11" s="200">
        <v>9</v>
      </c>
      <c r="G11" s="199" t="s">
        <v>49</v>
      </c>
    </row>
    <row r="12" spans="1:7" x14ac:dyDescent="0.25">
      <c r="A12" s="199" t="s">
        <v>50</v>
      </c>
      <c r="B12" s="200">
        <v>10</v>
      </c>
      <c r="C12" s="199" t="s">
        <v>50</v>
      </c>
      <c r="E12" s="201" t="s">
        <v>50</v>
      </c>
      <c r="F12" s="200">
        <v>10</v>
      </c>
      <c r="G12" s="199" t="s">
        <v>50</v>
      </c>
    </row>
    <row r="13" spans="1:7" x14ac:dyDescent="0.25">
      <c r="A13" s="199" t="s">
        <v>51</v>
      </c>
      <c r="B13" s="200">
        <v>11</v>
      </c>
      <c r="C13" s="199" t="s">
        <v>51</v>
      </c>
      <c r="E13" s="201" t="s">
        <v>51</v>
      </c>
      <c r="F13" s="200">
        <v>11</v>
      </c>
      <c r="G13" s="199" t="s">
        <v>51</v>
      </c>
    </row>
    <row r="14" spans="1:7" x14ac:dyDescent="0.25">
      <c r="A14" s="199" t="s">
        <v>52</v>
      </c>
      <c r="B14" s="200">
        <v>12</v>
      </c>
      <c r="C14" s="199" t="s">
        <v>52</v>
      </c>
      <c r="E14" s="201" t="s">
        <v>52</v>
      </c>
      <c r="F14" s="200">
        <v>12</v>
      </c>
      <c r="G14" s="199" t="s">
        <v>52</v>
      </c>
    </row>
    <row r="15" spans="1:7" x14ac:dyDescent="0.25">
      <c r="A15" s="199" t="s">
        <v>53</v>
      </c>
      <c r="B15" s="200">
        <v>13</v>
      </c>
      <c r="C15" s="199" t="s">
        <v>53</v>
      </c>
      <c r="E15" s="201" t="s">
        <v>53</v>
      </c>
      <c r="F15" s="200">
        <v>13</v>
      </c>
      <c r="G15" s="199" t="s">
        <v>53</v>
      </c>
    </row>
    <row r="16" spans="1:7" x14ac:dyDescent="0.25">
      <c r="A16" s="199" t="s">
        <v>54</v>
      </c>
      <c r="B16" s="200">
        <v>14</v>
      </c>
      <c r="C16" s="199" t="s">
        <v>54</v>
      </c>
      <c r="E16" s="201" t="s">
        <v>54</v>
      </c>
      <c r="F16" s="200">
        <v>14</v>
      </c>
      <c r="G16" s="199" t="s">
        <v>54</v>
      </c>
    </row>
    <row r="17" spans="1:7" x14ac:dyDescent="0.25">
      <c r="A17" s="199" t="s">
        <v>55</v>
      </c>
      <c r="B17" s="200">
        <v>15</v>
      </c>
      <c r="C17" s="199" t="s">
        <v>55</v>
      </c>
      <c r="E17" s="201" t="s">
        <v>55</v>
      </c>
      <c r="F17" s="200">
        <v>15</v>
      </c>
      <c r="G17" s="199" t="s">
        <v>55</v>
      </c>
    </row>
    <row r="18" spans="1:7" x14ac:dyDescent="0.25">
      <c r="A18" s="199" t="s">
        <v>56</v>
      </c>
      <c r="B18" s="200">
        <v>16</v>
      </c>
      <c r="C18" s="199" t="s">
        <v>56</v>
      </c>
      <c r="E18" s="201" t="s">
        <v>56</v>
      </c>
      <c r="F18" s="200">
        <v>16</v>
      </c>
      <c r="G18" s="199" t="s">
        <v>56</v>
      </c>
    </row>
    <row r="19" spans="1:7" x14ac:dyDescent="0.25">
      <c r="A19" s="199" t="s">
        <v>57</v>
      </c>
      <c r="B19" s="200">
        <v>17</v>
      </c>
      <c r="C19" s="199" t="s">
        <v>57</v>
      </c>
      <c r="E19" s="201" t="s">
        <v>57</v>
      </c>
      <c r="F19" s="200">
        <v>17</v>
      </c>
      <c r="G19" s="199" t="s">
        <v>57</v>
      </c>
    </row>
    <row r="20" spans="1:7" x14ac:dyDescent="0.25">
      <c r="A20" s="199" t="s">
        <v>58</v>
      </c>
      <c r="B20" s="200">
        <v>18</v>
      </c>
      <c r="C20" s="199" t="s">
        <v>58</v>
      </c>
      <c r="E20" s="201" t="s">
        <v>58</v>
      </c>
      <c r="F20" s="200">
        <v>18</v>
      </c>
      <c r="G20" s="199" t="s">
        <v>58</v>
      </c>
    </row>
    <row r="21" spans="1:7" x14ac:dyDescent="0.25">
      <c r="A21" s="199" t="s">
        <v>59</v>
      </c>
      <c r="B21" s="200">
        <v>19</v>
      </c>
      <c r="C21" s="199" t="s">
        <v>59</v>
      </c>
      <c r="E21" s="201" t="s">
        <v>59</v>
      </c>
      <c r="F21" s="200">
        <v>19</v>
      </c>
      <c r="G21" s="199" t="s">
        <v>59</v>
      </c>
    </row>
    <row r="22" spans="1:7" x14ac:dyDescent="0.25">
      <c r="A22" s="199" t="s">
        <v>60</v>
      </c>
      <c r="B22" s="200">
        <v>20</v>
      </c>
      <c r="C22" s="199" t="s">
        <v>60</v>
      </c>
      <c r="E22" s="201" t="s">
        <v>60</v>
      </c>
      <c r="F22" s="200">
        <v>20</v>
      </c>
      <c r="G22" s="199" t="s">
        <v>60</v>
      </c>
    </row>
    <row r="23" spans="1:7" x14ac:dyDescent="0.25">
      <c r="A23" s="199" t="s">
        <v>61</v>
      </c>
      <c r="B23" s="200">
        <v>21</v>
      </c>
      <c r="C23" s="199" t="s">
        <v>61</v>
      </c>
      <c r="E23" s="201" t="s">
        <v>61</v>
      </c>
      <c r="F23" s="200">
        <v>21</v>
      </c>
      <c r="G23" s="199" t="s">
        <v>61</v>
      </c>
    </row>
    <row r="24" spans="1:7" x14ac:dyDescent="0.25">
      <c r="A24" s="199" t="s">
        <v>62</v>
      </c>
      <c r="B24" s="200">
        <v>22</v>
      </c>
      <c r="C24" s="199" t="s">
        <v>62</v>
      </c>
      <c r="E24" s="201" t="s">
        <v>62</v>
      </c>
      <c r="F24" s="200">
        <v>22</v>
      </c>
      <c r="G24" s="199" t="s">
        <v>62</v>
      </c>
    </row>
    <row r="25" spans="1:7" x14ac:dyDescent="0.25">
      <c r="A25" s="199" t="s">
        <v>63</v>
      </c>
      <c r="B25" s="200">
        <v>23</v>
      </c>
      <c r="C25" s="199" t="s">
        <v>63</v>
      </c>
      <c r="E25" s="201" t="s">
        <v>63</v>
      </c>
      <c r="F25" s="200">
        <v>23</v>
      </c>
      <c r="G25" s="199" t="s">
        <v>63</v>
      </c>
    </row>
    <row r="26" spans="1:7" x14ac:dyDescent="0.25">
      <c r="A26" s="199" t="s">
        <v>64</v>
      </c>
      <c r="B26" s="200">
        <v>24</v>
      </c>
      <c r="C26" s="199" t="s">
        <v>64</v>
      </c>
      <c r="E26" s="201" t="s">
        <v>64</v>
      </c>
      <c r="F26" s="200">
        <v>24</v>
      </c>
      <c r="G26" s="199" t="s">
        <v>64</v>
      </c>
    </row>
    <row r="27" spans="1:7" x14ac:dyDescent="0.25">
      <c r="A27" s="199" t="s">
        <v>65</v>
      </c>
      <c r="B27" s="200">
        <v>25</v>
      </c>
      <c r="C27" s="199" t="s">
        <v>65</v>
      </c>
      <c r="E27" s="201" t="s">
        <v>65</v>
      </c>
      <c r="F27" s="200">
        <v>25</v>
      </c>
      <c r="G27" s="199" t="s">
        <v>65</v>
      </c>
    </row>
    <row r="28" spans="1:7" x14ac:dyDescent="0.25">
      <c r="A28" s="199" t="s">
        <v>66</v>
      </c>
      <c r="B28" s="200">
        <v>26</v>
      </c>
      <c r="C28" s="199" t="s">
        <v>66</v>
      </c>
      <c r="E28" s="201" t="s">
        <v>66</v>
      </c>
      <c r="F28" s="200">
        <v>26</v>
      </c>
      <c r="G28" s="199" t="s">
        <v>66</v>
      </c>
    </row>
    <row r="29" spans="1:7" x14ac:dyDescent="0.25">
      <c r="A29" s="199" t="s">
        <v>67</v>
      </c>
      <c r="B29" s="200">
        <v>27</v>
      </c>
      <c r="C29" s="199" t="s">
        <v>67</v>
      </c>
      <c r="E29" s="201" t="s">
        <v>67</v>
      </c>
      <c r="F29" s="200">
        <v>27</v>
      </c>
      <c r="G29" s="199" t="s">
        <v>67</v>
      </c>
    </row>
    <row r="30" spans="1:7" x14ac:dyDescent="0.25">
      <c r="A30" s="199" t="s">
        <v>68</v>
      </c>
      <c r="B30" s="200">
        <v>28</v>
      </c>
      <c r="C30" s="199" t="s">
        <v>68</v>
      </c>
      <c r="E30" s="201" t="s">
        <v>68</v>
      </c>
      <c r="F30" s="200">
        <v>28</v>
      </c>
      <c r="G30" s="199" t="s">
        <v>68</v>
      </c>
    </row>
    <row r="31" spans="1:7" x14ac:dyDescent="0.25">
      <c r="A31" s="199" t="s">
        <v>69</v>
      </c>
      <c r="B31" s="200">
        <v>29</v>
      </c>
      <c r="C31" s="199" t="s">
        <v>69</v>
      </c>
      <c r="E31" s="201" t="s">
        <v>69</v>
      </c>
      <c r="F31" s="200">
        <v>29</v>
      </c>
      <c r="G31" s="199" t="s">
        <v>69</v>
      </c>
    </row>
    <row r="32" spans="1:7" x14ac:dyDescent="0.25">
      <c r="A32" s="199" t="s">
        <v>70</v>
      </c>
      <c r="B32" s="200">
        <v>30</v>
      </c>
      <c r="C32" s="199" t="s">
        <v>70</v>
      </c>
      <c r="E32" s="201" t="s">
        <v>70</v>
      </c>
      <c r="F32" s="200">
        <v>30</v>
      </c>
      <c r="G32" s="199" t="s">
        <v>70</v>
      </c>
    </row>
    <row r="33" spans="1:7" x14ac:dyDescent="0.25">
      <c r="A33" s="199" t="s">
        <v>71</v>
      </c>
      <c r="B33" s="200">
        <v>31</v>
      </c>
      <c r="C33" s="199" t="s">
        <v>71</v>
      </c>
      <c r="E33" s="201" t="s">
        <v>71</v>
      </c>
      <c r="F33" s="200">
        <v>31</v>
      </c>
      <c r="G33" s="199" t="s">
        <v>71</v>
      </c>
    </row>
    <row r="34" spans="1:7" x14ac:dyDescent="0.25">
      <c r="A34" s="199" t="s">
        <v>72</v>
      </c>
      <c r="B34" s="200">
        <v>32</v>
      </c>
      <c r="C34" s="199" t="s">
        <v>72</v>
      </c>
      <c r="E34" s="201" t="s">
        <v>72</v>
      </c>
      <c r="F34" s="200">
        <v>32</v>
      </c>
      <c r="G34" s="199" t="s">
        <v>72</v>
      </c>
    </row>
    <row r="35" spans="1:7" x14ac:dyDescent="0.25">
      <c r="A35" s="199" t="s">
        <v>73</v>
      </c>
      <c r="B35" s="200">
        <v>33</v>
      </c>
      <c r="C35" s="199" t="s">
        <v>73</v>
      </c>
      <c r="E35" s="201" t="s">
        <v>73</v>
      </c>
      <c r="F35" s="200">
        <v>33</v>
      </c>
      <c r="G35" s="199" t="s">
        <v>73</v>
      </c>
    </row>
    <row r="36" spans="1:7" x14ac:dyDescent="0.25">
      <c r="A36" s="199" t="s">
        <v>74</v>
      </c>
      <c r="B36" s="200">
        <v>34</v>
      </c>
      <c r="C36" s="199" t="s">
        <v>74</v>
      </c>
      <c r="E36" s="201" t="s">
        <v>74</v>
      </c>
      <c r="F36" s="200">
        <v>34</v>
      </c>
      <c r="G36" s="199" t="s">
        <v>74</v>
      </c>
    </row>
    <row r="37" spans="1:7" x14ac:dyDescent="0.25">
      <c r="A37" s="199" t="s">
        <v>75</v>
      </c>
      <c r="B37" s="200">
        <v>35</v>
      </c>
      <c r="C37" s="199" t="s">
        <v>75</v>
      </c>
      <c r="E37" s="201" t="s">
        <v>75</v>
      </c>
      <c r="F37" s="200">
        <v>35</v>
      </c>
      <c r="G37" s="199" t="s">
        <v>75</v>
      </c>
    </row>
    <row r="38" spans="1:7" x14ac:dyDescent="0.25">
      <c r="A38" s="199" t="s">
        <v>76</v>
      </c>
      <c r="B38" s="200">
        <v>36</v>
      </c>
      <c r="C38" s="199" t="s">
        <v>76</v>
      </c>
      <c r="E38" s="201" t="s">
        <v>76</v>
      </c>
      <c r="F38" s="200">
        <v>36</v>
      </c>
      <c r="G38" s="199" t="s">
        <v>76</v>
      </c>
    </row>
    <row r="39" spans="1:7" x14ac:dyDescent="0.25">
      <c r="A39" s="199" t="s">
        <v>77</v>
      </c>
      <c r="B39" s="200">
        <v>37</v>
      </c>
      <c r="C39" s="199" t="s">
        <v>77</v>
      </c>
      <c r="E39" s="201" t="s">
        <v>77</v>
      </c>
      <c r="F39" s="200">
        <v>37</v>
      </c>
      <c r="G39" s="199" t="s">
        <v>77</v>
      </c>
    </row>
    <row r="40" spans="1:7" x14ac:dyDescent="0.25">
      <c r="A40" s="199" t="s">
        <v>78</v>
      </c>
      <c r="B40" s="200">
        <v>38</v>
      </c>
      <c r="C40" s="199" t="s">
        <v>78</v>
      </c>
      <c r="E40" s="201" t="s">
        <v>78</v>
      </c>
      <c r="F40" s="200">
        <v>38</v>
      </c>
      <c r="G40" s="199" t="s">
        <v>78</v>
      </c>
    </row>
    <row r="41" spans="1:7" x14ac:dyDescent="0.25">
      <c r="A41" s="199" t="s">
        <v>79</v>
      </c>
      <c r="B41" s="200">
        <v>39</v>
      </c>
      <c r="C41" s="199" t="s">
        <v>79</v>
      </c>
      <c r="E41" s="201" t="s">
        <v>79</v>
      </c>
      <c r="F41" s="200">
        <v>39</v>
      </c>
      <c r="G41" s="199" t="s">
        <v>79</v>
      </c>
    </row>
    <row r="42" spans="1:7" x14ac:dyDescent="0.25">
      <c r="A42" s="199" t="s">
        <v>80</v>
      </c>
      <c r="B42" s="200">
        <v>40</v>
      </c>
      <c r="C42" s="199" t="s">
        <v>80</v>
      </c>
      <c r="E42" s="201" t="s">
        <v>80</v>
      </c>
      <c r="F42" s="200">
        <v>40</v>
      </c>
      <c r="G42" s="199" t="s">
        <v>80</v>
      </c>
    </row>
    <row r="43" spans="1:7" x14ac:dyDescent="0.25">
      <c r="A43" s="199" t="s">
        <v>81</v>
      </c>
      <c r="B43" s="200">
        <v>41</v>
      </c>
      <c r="C43" s="199" t="s">
        <v>81</v>
      </c>
      <c r="E43" s="201" t="s">
        <v>81</v>
      </c>
      <c r="F43" s="200">
        <v>41</v>
      </c>
      <c r="G43" s="199" t="s">
        <v>81</v>
      </c>
    </row>
    <row r="44" spans="1:7" x14ac:dyDescent="0.25">
      <c r="A44" s="199" t="s">
        <v>82</v>
      </c>
      <c r="B44" s="200">
        <v>42</v>
      </c>
      <c r="C44" s="199" t="s">
        <v>82</v>
      </c>
      <c r="E44" s="201" t="s">
        <v>82</v>
      </c>
      <c r="F44" s="200">
        <v>42</v>
      </c>
      <c r="G44" s="199" t="s">
        <v>82</v>
      </c>
    </row>
    <row r="45" spans="1:7" x14ac:dyDescent="0.25">
      <c r="A45" s="199" t="s">
        <v>83</v>
      </c>
      <c r="B45" s="200">
        <v>43</v>
      </c>
      <c r="C45" s="199" t="s">
        <v>83</v>
      </c>
      <c r="E45" s="201" t="s">
        <v>83</v>
      </c>
      <c r="F45" s="200">
        <v>43</v>
      </c>
      <c r="G45" s="199" t="s">
        <v>83</v>
      </c>
    </row>
    <row r="46" spans="1:7" x14ac:dyDescent="0.25">
      <c r="A46" s="199" t="s">
        <v>84</v>
      </c>
      <c r="B46" s="200">
        <v>44</v>
      </c>
      <c r="C46" s="199" t="s">
        <v>84</v>
      </c>
      <c r="E46" s="201" t="s">
        <v>84</v>
      </c>
      <c r="F46" s="200">
        <v>44</v>
      </c>
      <c r="G46" s="199" t="s">
        <v>84</v>
      </c>
    </row>
    <row r="47" spans="1:7" x14ac:dyDescent="0.25">
      <c r="A47" s="199" t="s">
        <v>85</v>
      </c>
      <c r="B47" s="200">
        <v>45</v>
      </c>
      <c r="C47" s="199" t="s">
        <v>85</v>
      </c>
      <c r="D47" s="182"/>
      <c r="E47" s="201" t="s">
        <v>85</v>
      </c>
      <c r="F47" s="200">
        <v>45</v>
      </c>
      <c r="G47" s="199" t="s">
        <v>85</v>
      </c>
    </row>
    <row r="48" spans="1:7" x14ac:dyDescent="0.25">
      <c r="A48" s="199" t="s">
        <v>86</v>
      </c>
      <c r="B48" s="200">
        <v>46</v>
      </c>
      <c r="C48" s="199" t="s">
        <v>86</v>
      </c>
      <c r="D48" s="182"/>
      <c r="E48" s="201" t="s">
        <v>86</v>
      </c>
      <c r="F48" s="200">
        <v>46</v>
      </c>
      <c r="G48" s="199" t="s">
        <v>86</v>
      </c>
    </row>
    <row r="49" spans="1:7" x14ac:dyDescent="0.25">
      <c r="A49" s="199" t="s">
        <v>87</v>
      </c>
      <c r="B49" s="200">
        <v>47</v>
      </c>
      <c r="C49" s="199" t="s">
        <v>87</v>
      </c>
      <c r="D49" s="182"/>
      <c r="E49" s="201" t="s">
        <v>508</v>
      </c>
      <c r="F49" s="200">
        <v>47</v>
      </c>
      <c r="G49" s="199" t="s">
        <v>87</v>
      </c>
    </row>
    <row r="50" spans="1:7" x14ac:dyDescent="0.25">
      <c r="A50" s="199" t="s">
        <v>88</v>
      </c>
      <c r="B50" s="200">
        <v>48</v>
      </c>
      <c r="C50" s="199" t="s">
        <v>88</v>
      </c>
      <c r="D50" s="182"/>
      <c r="E50" s="201" t="s">
        <v>88</v>
      </c>
      <c r="F50" s="200">
        <v>48</v>
      </c>
      <c r="G50" s="199" t="s">
        <v>88</v>
      </c>
    </row>
    <row r="51" spans="1:7" x14ac:dyDescent="0.25">
      <c r="A51" s="199" t="s">
        <v>89</v>
      </c>
      <c r="B51" s="200">
        <v>49</v>
      </c>
      <c r="C51" s="199" t="s">
        <v>89</v>
      </c>
      <c r="D51" s="182"/>
      <c r="E51" s="201" t="s">
        <v>89</v>
      </c>
      <c r="F51" s="200">
        <v>49</v>
      </c>
      <c r="G51" s="199" t="s">
        <v>89</v>
      </c>
    </row>
    <row r="52" spans="1:7" x14ac:dyDescent="0.25">
      <c r="A52" s="199" t="s">
        <v>90</v>
      </c>
      <c r="B52" s="200">
        <v>50</v>
      </c>
      <c r="C52" s="199" t="s">
        <v>90</v>
      </c>
      <c r="D52" s="182"/>
      <c r="E52" s="201" t="s">
        <v>90</v>
      </c>
      <c r="F52" s="200">
        <v>50</v>
      </c>
      <c r="G52" s="199" t="s">
        <v>90</v>
      </c>
    </row>
    <row r="53" spans="1:7" x14ac:dyDescent="0.25">
      <c r="A53" s="199" t="s">
        <v>660</v>
      </c>
      <c r="B53" s="200">
        <v>51</v>
      </c>
      <c r="C53" s="201" t="s">
        <v>91</v>
      </c>
      <c r="E53" s="201" t="s">
        <v>91</v>
      </c>
      <c r="F53" s="200">
        <v>51</v>
      </c>
      <c r="G53" s="199" t="s">
        <v>660</v>
      </c>
    </row>
    <row r="54" spans="1:7" x14ac:dyDescent="0.25">
      <c r="A54" s="202" t="s">
        <v>576</v>
      </c>
      <c r="B54" s="200">
        <v>52</v>
      </c>
      <c r="C54" s="203" t="s">
        <v>576</v>
      </c>
      <c r="E54" s="204" t="s">
        <v>524</v>
      </c>
      <c r="F54" s="200">
        <v>52</v>
      </c>
      <c r="G54" s="203" t="s">
        <v>524</v>
      </c>
    </row>
    <row r="55" spans="1:7" x14ac:dyDescent="0.25">
      <c r="A55" s="202" t="s">
        <v>661</v>
      </c>
      <c r="B55" s="200">
        <v>53</v>
      </c>
      <c r="C55" s="203" t="s">
        <v>605</v>
      </c>
      <c r="D55" s="187"/>
      <c r="E55" s="204" t="s">
        <v>525</v>
      </c>
      <c r="F55" s="200">
        <v>53</v>
      </c>
      <c r="G55" s="203" t="s">
        <v>671</v>
      </c>
    </row>
    <row r="56" spans="1:7" x14ac:dyDescent="0.25">
      <c r="A56" s="202" t="s">
        <v>611</v>
      </c>
      <c r="B56" s="200">
        <v>54</v>
      </c>
      <c r="C56" s="203" t="s">
        <v>611</v>
      </c>
      <c r="D56" s="187"/>
      <c r="E56" s="204" t="s">
        <v>526</v>
      </c>
      <c r="F56" s="200">
        <v>54</v>
      </c>
      <c r="G56" s="203" t="s">
        <v>526</v>
      </c>
    </row>
    <row r="57" spans="1:7" x14ac:dyDescent="0.25">
      <c r="A57" s="202" t="s">
        <v>536</v>
      </c>
      <c r="B57" s="200">
        <v>55</v>
      </c>
      <c r="C57" s="203" t="s">
        <v>536</v>
      </c>
      <c r="D57" s="187"/>
      <c r="E57" s="204" t="s">
        <v>324</v>
      </c>
      <c r="F57" s="200">
        <v>55</v>
      </c>
      <c r="G57" s="203" t="s">
        <v>324</v>
      </c>
    </row>
    <row r="58" spans="1:7" x14ac:dyDescent="0.25">
      <c r="A58" s="202" t="s">
        <v>307</v>
      </c>
      <c r="B58" s="200">
        <v>56</v>
      </c>
      <c r="C58" s="203" t="s">
        <v>307</v>
      </c>
      <c r="D58" s="187"/>
      <c r="E58" s="204" t="s">
        <v>513</v>
      </c>
      <c r="F58" s="200">
        <v>56</v>
      </c>
      <c r="G58" s="203" t="s">
        <v>513</v>
      </c>
    </row>
    <row r="59" spans="1:7" x14ac:dyDescent="0.25">
      <c r="A59" s="202" t="s">
        <v>612</v>
      </c>
      <c r="B59" s="200">
        <v>57</v>
      </c>
      <c r="C59" s="203" t="s">
        <v>612</v>
      </c>
      <c r="D59" s="187"/>
      <c r="E59" s="204" t="s">
        <v>527</v>
      </c>
      <c r="F59" s="200">
        <v>57</v>
      </c>
      <c r="G59" s="203" t="s">
        <v>529</v>
      </c>
    </row>
    <row r="60" spans="1:7" x14ac:dyDescent="0.25">
      <c r="A60" s="202" t="s">
        <v>537</v>
      </c>
      <c r="B60" s="200">
        <v>58</v>
      </c>
      <c r="C60" s="203" t="s">
        <v>537</v>
      </c>
      <c r="D60" s="187"/>
      <c r="E60" s="204" t="s">
        <v>7</v>
      </c>
      <c r="F60" s="200">
        <v>58</v>
      </c>
      <c r="G60" s="203" t="s">
        <v>7</v>
      </c>
    </row>
    <row r="61" spans="1:7" x14ac:dyDescent="0.25">
      <c r="A61" s="202" t="s">
        <v>662</v>
      </c>
      <c r="B61" s="200">
        <v>59</v>
      </c>
      <c r="C61" s="203" t="s">
        <v>40</v>
      </c>
      <c r="D61" s="187"/>
      <c r="E61" s="204" t="s">
        <v>514</v>
      </c>
      <c r="F61" s="200">
        <v>59</v>
      </c>
      <c r="G61" s="203" t="s">
        <v>514</v>
      </c>
    </row>
    <row r="62" spans="1:7" x14ac:dyDescent="0.25">
      <c r="A62" s="202" t="s">
        <v>663</v>
      </c>
      <c r="B62" s="200">
        <v>60</v>
      </c>
      <c r="C62" s="203" t="s">
        <v>663</v>
      </c>
      <c r="D62" s="187"/>
      <c r="E62" s="204" t="s">
        <v>509</v>
      </c>
      <c r="F62" s="200">
        <v>60</v>
      </c>
      <c r="G62" s="203" t="s">
        <v>509</v>
      </c>
    </row>
    <row r="63" spans="1:7" x14ac:dyDescent="0.25">
      <c r="A63" s="202" t="s">
        <v>664</v>
      </c>
      <c r="B63" s="200">
        <v>61</v>
      </c>
      <c r="C63" s="205" t="s">
        <v>40</v>
      </c>
      <c r="D63" s="188"/>
      <c r="E63" s="204" t="s">
        <v>503</v>
      </c>
      <c r="F63" s="200">
        <v>61</v>
      </c>
      <c r="G63" s="203" t="s">
        <v>695</v>
      </c>
    </row>
    <row r="64" spans="1:7" x14ac:dyDescent="0.25">
      <c r="A64" s="202" t="s">
        <v>524</v>
      </c>
      <c r="B64" s="200">
        <v>62</v>
      </c>
      <c r="C64" s="203" t="s">
        <v>524</v>
      </c>
      <c r="D64" s="187"/>
      <c r="E64" s="204" t="s">
        <v>528</v>
      </c>
      <c r="F64" s="200">
        <v>62</v>
      </c>
      <c r="G64" s="203" t="s">
        <v>528</v>
      </c>
    </row>
    <row r="65" spans="1:7" x14ac:dyDescent="0.25">
      <c r="A65" s="202" t="s">
        <v>665</v>
      </c>
      <c r="B65" s="200">
        <v>63</v>
      </c>
      <c r="C65" s="203" t="s">
        <v>808</v>
      </c>
      <c r="D65" s="187"/>
      <c r="E65" s="204" t="s">
        <v>515</v>
      </c>
      <c r="F65" s="200">
        <v>63</v>
      </c>
      <c r="G65" s="203" t="s">
        <v>515</v>
      </c>
    </row>
    <row r="66" spans="1:7" x14ac:dyDescent="0.25">
      <c r="A66" s="202" t="s">
        <v>666</v>
      </c>
      <c r="B66" s="200">
        <v>64</v>
      </c>
      <c r="C66" s="203" t="s">
        <v>40</v>
      </c>
      <c r="D66" s="187"/>
      <c r="E66" s="204" t="s">
        <v>529</v>
      </c>
      <c r="F66" s="200">
        <v>64</v>
      </c>
      <c r="G66" s="203" t="s">
        <v>529</v>
      </c>
    </row>
    <row r="67" spans="1:7" x14ac:dyDescent="0.25">
      <c r="A67" s="202" t="s">
        <v>309</v>
      </c>
      <c r="B67" s="200">
        <v>65</v>
      </c>
      <c r="C67" s="203" t="s">
        <v>309</v>
      </c>
      <c r="D67" s="187"/>
      <c r="E67" s="204" t="s">
        <v>510</v>
      </c>
      <c r="F67" s="200">
        <v>65</v>
      </c>
      <c r="G67" s="203" t="s">
        <v>510</v>
      </c>
    </row>
    <row r="68" spans="1:7" x14ac:dyDescent="0.25">
      <c r="A68" s="202" t="s">
        <v>601</v>
      </c>
      <c r="B68" s="200">
        <v>66</v>
      </c>
      <c r="C68" s="203" t="s">
        <v>601</v>
      </c>
      <c r="D68" s="187"/>
      <c r="E68" s="204" t="s">
        <v>530</v>
      </c>
      <c r="F68" s="200">
        <v>66</v>
      </c>
      <c r="G68" s="203" t="s">
        <v>530</v>
      </c>
    </row>
    <row r="69" spans="1:7" x14ac:dyDescent="0.25">
      <c r="A69" s="202" t="s">
        <v>667</v>
      </c>
      <c r="B69" s="200">
        <v>67</v>
      </c>
      <c r="C69" s="203" t="s">
        <v>808</v>
      </c>
      <c r="D69" s="187"/>
      <c r="E69" s="204" t="s">
        <v>531</v>
      </c>
      <c r="F69" s="200">
        <v>67</v>
      </c>
      <c r="G69" s="203" t="s">
        <v>777</v>
      </c>
    </row>
    <row r="70" spans="1:7" x14ac:dyDescent="0.25">
      <c r="A70" s="202" t="s">
        <v>668</v>
      </c>
      <c r="B70" s="200">
        <v>68</v>
      </c>
      <c r="C70" s="203" t="s">
        <v>40</v>
      </c>
      <c r="D70" s="187"/>
      <c r="E70" s="204" t="s">
        <v>532</v>
      </c>
      <c r="F70" s="200">
        <v>68</v>
      </c>
      <c r="G70" s="203" t="s">
        <v>783</v>
      </c>
    </row>
    <row r="71" spans="1:7" x14ac:dyDescent="0.25">
      <c r="A71" s="202" t="s">
        <v>517</v>
      </c>
      <c r="B71" s="200">
        <v>69</v>
      </c>
      <c r="C71" s="203" t="s">
        <v>517</v>
      </c>
      <c r="D71" s="187"/>
      <c r="E71" s="204" t="s">
        <v>533</v>
      </c>
      <c r="F71" s="200">
        <v>69</v>
      </c>
      <c r="G71" s="203" t="s">
        <v>678</v>
      </c>
    </row>
    <row r="72" spans="1:7" x14ac:dyDescent="0.25">
      <c r="A72" s="202" t="s">
        <v>577</v>
      </c>
      <c r="B72" s="200">
        <v>70</v>
      </c>
      <c r="C72" s="203" t="s">
        <v>577</v>
      </c>
      <c r="D72" s="187"/>
      <c r="E72" s="204" t="s">
        <v>534</v>
      </c>
      <c r="F72" s="200">
        <v>70</v>
      </c>
      <c r="G72" s="203" t="s">
        <v>534</v>
      </c>
    </row>
    <row r="73" spans="1:7" x14ac:dyDescent="0.25">
      <c r="A73" s="202" t="s">
        <v>669</v>
      </c>
      <c r="B73" s="200">
        <v>71</v>
      </c>
      <c r="C73" s="203" t="s">
        <v>40</v>
      </c>
      <c r="D73" s="187"/>
      <c r="E73" s="204" t="s">
        <v>535</v>
      </c>
      <c r="F73" s="200">
        <v>71</v>
      </c>
      <c r="G73" s="203" t="s">
        <v>535</v>
      </c>
    </row>
    <row r="74" spans="1:7" x14ac:dyDescent="0.25">
      <c r="A74" s="202" t="s">
        <v>670</v>
      </c>
      <c r="B74" s="200">
        <v>72</v>
      </c>
      <c r="C74" s="203" t="s">
        <v>808</v>
      </c>
      <c r="D74" s="187"/>
      <c r="E74" s="204" t="s">
        <v>536</v>
      </c>
      <c r="F74" s="200">
        <v>72</v>
      </c>
      <c r="G74" s="203" t="s">
        <v>536</v>
      </c>
    </row>
    <row r="75" spans="1:7" x14ac:dyDescent="0.25">
      <c r="A75" s="202" t="s">
        <v>603</v>
      </c>
      <c r="B75" s="200">
        <v>73</v>
      </c>
      <c r="C75" s="203" t="s">
        <v>603</v>
      </c>
      <c r="D75" s="187"/>
      <c r="E75" s="204" t="s">
        <v>537</v>
      </c>
      <c r="F75" s="200">
        <v>73</v>
      </c>
      <c r="G75" s="203" t="s">
        <v>537</v>
      </c>
    </row>
    <row r="76" spans="1:7" x14ac:dyDescent="0.25">
      <c r="A76" s="202" t="s">
        <v>671</v>
      </c>
      <c r="B76" s="200">
        <v>74</v>
      </c>
      <c r="C76" s="203" t="s">
        <v>525</v>
      </c>
      <c r="D76" s="187"/>
      <c r="E76" s="204" t="s">
        <v>538</v>
      </c>
      <c r="F76" s="200">
        <v>74</v>
      </c>
      <c r="G76" s="203" t="s">
        <v>679</v>
      </c>
    </row>
    <row r="77" spans="1:7" x14ac:dyDescent="0.25">
      <c r="A77" s="202" t="s">
        <v>672</v>
      </c>
      <c r="B77" s="200">
        <v>75</v>
      </c>
      <c r="C77" s="203" t="s">
        <v>544</v>
      </c>
      <c r="D77" s="187"/>
      <c r="E77" s="204" t="s">
        <v>539</v>
      </c>
      <c r="F77" s="200">
        <v>75</v>
      </c>
      <c r="G77" s="203" t="s">
        <v>539</v>
      </c>
    </row>
    <row r="78" spans="1:7" x14ac:dyDescent="0.25">
      <c r="A78" s="202" t="s">
        <v>615</v>
      </c>
      <c r="B78" s="200">
        <v>76</v>
      </c>
      <c r="C78" s="203" t="s">
        <v>615</v>
      </c>
      <c r="D78" s="187"/>
      <c r="E78" s="204" t="s">
        <v>540</v>
      </c>
      <c r="F78" s="200">
        <v>76</v>
      </c>
      <c r="G78" s="203" t="s">
        <v>540</v>
      </c>
    </row>
    <row r="79" spans="1:7" x14ac:dyDescent="0.25">
      <c r="A79" s="202" t="s">
        <v>578</v>
      </c>
      <c r="B79" s="200">
        <v>77</v>
      </c>
      <c r="C79" s="203" t="s">
        <v>578</v>
      </c>
      <c r="D79" s="187"/>
      <c r="E79" s="204" t="s">
        <v>541</v>
      </c>
      <c r="F79" s="200">
        <v>77</v>
      </c>
      <c r="G79" s="203" t="s">
        <v>682</v>
      </c>
    </row>
    <row r="80" spans="1:7" x14ac:dyDescent="0.25">
      <c r="A80" s="202" t="s">
        <v>526</v>
      </c>
      <c r="B80" s="200">
        <v>78</v>
      </c>
      <c r="C80" s="203" t="s">
        <v>526</v>
      </c>
      <c r="D80" s="187"/>
      <c r="E80" s="204" t="s">
        <v>542</v>
      </c>
      <c r="F80" s="200">
        <v>78</v>
      </c>
      <c r="G80" s="203" t="s">
        <v>542</v>
      </c>
    </row>
    <row r="81" spans="1:7" x14ac:dyDescent="0.25">
      <c r="A81" s="202" t="s">
        <v>673</v>
      </c>
      <c r="B81" s="200">
        <v>79</v>
      </c>
      <c r="C81" s="203" t="s">
        <v>40</v>
      </c>
      <c r="D81" s="187"/>
      <c r="E81" s="204" t="s">
        <v>543</v>
      </c>
      <c r="F81" s="200">
        <v>79</v>
      </c>
      <c r="G81" s="203" t="s">
        <v>543</v>
      </c>
    </row>
    <row r="82" spans="1:7" x14ac:dyDescent="0.25">
      <c r="A82" s="202" t="s">
        <v>674</v>
      </c>
      <c r="B82" s="200">
        <v>80</v>
      </c>
      <c r="C82" s="203" t="s">
        <v>610</v>
      </c>
      <c r="D82" s="187"/>
      <c r="E82" s="204" t="s">
        <v>544</v>
      </c>
      <c r="F82" s="200">
        <v>80</v>
      </c>
      <c r="G82" s="203" t="s">
        <v>672</v>
      </c>
    </row>
    <row r="83" spans="1:7" x14ac:dyDescent="0.25">
      <c r="A83" s="202" t="s">
        <v>542</v>
      </c>
      <c r="B83" s="200">
        <v>81</v>
      </c>
      <c r="C83" s="203" t="s">
        <v>542</v>
      </c>
      <c r="D83" s="187"/>
      <c r="E83" s="204" t="s">
        <v>545</v>
      </c>
      <c r="F83" s="200">
        <v>81</v>
      </c>
      <c r="G83" s="203" t="s">
        <v>696</v>
      </c>
    </row>
    <row r="84" spans="1:7" x14ac:dyDescent="0.25">
      <c r="A84" s="202" t="s">
        <v>675</v>
      </c>
      <c r="B84" s="200">
        <v>82</v>
      </c>
      <c r="C84" s="203" t="s">
        <v>40</v>
      </c>
      <c r="D84" s="187"/>
      <c r="E84" s="204" t="s">
        <v>546</v>
      </c>
      <c r="F84" s="200">
        <v>82</v>
      </c>
      <c r="G84" s="203" t="s">
        <v>546</v>
      </c>
    </row>
    <row r="85" spans="1:7" x14ac:dyDescent="0.25">
      <c r="A85" s="202" t="s">
        <v>324</v>
      </c>
      <c r="B85" s="200">
        <v>83</v>
      </c>
      <c r="C85" s="203" t="s">
        <v>324</v>
      </c>
      <c r="D85" s="187"/>
      <c r="E85" s="204" t="s">
        <v>547</v>
      </c>
      <c r="F85" s="200">
        <v>83</v>
      </c>
      <c r="G85" s="203" t="s">
        <v>547</v>
      </c>
    </row>
    <row r="86" spans="1:7" x14ac:dyDescent="0.25">
      <c r="A86" s="202" t="s">
        <v>676</v>
      </c>
      <c r="B86" s="200">
        <v>84</v>
      </c>
      <c r="C86" s="203" t="s">
        <v>40</v>
      </c>
      <c r="D86" s="187"/>
      <c r="E86" s="204" t="s">
        <v>548</v>
      </c>
      <c r="F86" s="200">
        <v>84</v>
      </c>
      <c r="G86" s="203" t="s">
        <v>548</v>
      </c>
    </row>
    <row r="87" spans="1:7" x14ac:dyDescent="0.25">
      <c r="A87" s="202" t="s">
        <v>677</v>
      </c>
      <c r="B87" s="200">
        <v>85</v>
      </c>
      <c r="C87" s="203" t="s">
        <v>613</v>
      </c>
      <c r="D87" s="187"/>
      <c r="E87" s="204" t="s">
        <v>549</v>
      </c>
      <c r="F87" s="200">
        <v>85</v>
      </c>
      <c r="G87" s="203" t="s">
        <v>549</v>
      </c>
    </row>
    <row r="88" spans="1:7" x14ac:dyDescent="0.25">
      <c r="A88" s="202" t="s">
        <v>602</v>
      </c>
      <c r="B88" s="200">
        <v>86</v>
      </c>
      <c r="C88" s="203" t="s">
        <v>602</v>
      </c>
      <c r="D88" s="187"/>
      <c r="E88" s="204" t="s">
        <v>550</v>
      </c>
      <c r="F88" s="200">
        <v>86</v>
      </c>
      <c r="G88" s="203" t="s">
        <v>550</v>
      </c>
    </row>
    <row r="89" spans="1:7" x14ac:dyDescent="0.25">
      <c r="A89" s="202" t="s">
        <v>678</v>
      </c>
      <c r="B89" s="200">
        <v>87</v>
      </c>
      <c r="C89" s="203" t="s">
        <v>533</v>
      </c>
      <c r="D89" s="187"/>
      <c r="E89" s="204" t="s">
        <v>551</v>
      </c>
      <c r="F89" s="200">
        <v>87</v>
      </c>
      <c r="G89" s="206" t="s">
        <v>809</v>
      </c>
    </row>
    <row r="90" spans="1:7" x14ac:dyDescent="0.25">
      <c r="A90" s="202" t="s">
        <v>543</v>
      </c>
      <c r="B90" s="200">
        <v>88</v>
      </c>
      <c r="C90" s="203" t="s">
        <v>543</v>
      </c>
      <c r="D90" s="187"/>
      <c r="E90" s="204" t="s">
        <v>552</v>
      </c>
      <c r="F90" s="200">
        <v>88</v>
      </c>
      <c r="G90" s="203" t="s">
        <v>689</v>
      </c>
    </row>
    <row r="91" spans="1:7" x14ac:dyDescent="0.25">
      <c r="A91" s="202" t="s">
        <v>581</v>
      </c>
      <c r="B91" s="200">
        <v>89</v>
      </c>
      <c r="C91" s="203" t="s">
        <v>581</v>
      </c>
      <c r="D91" s="187"/>
      <c r="E91" s="204" t="s">
        <v>553</v>
      </c>
      <c r="F91" s="200">
        <v>89</v>
      </c>
      <c r="G91" s="203" t="s">
        <v>553</v>
      </c>
    </row>
    <row r="92" spans="1:7" x14ac:dyDescent="0.25">
      <c r="A92" s="202" t="s">
        <v>679</v>
      </c>
      <c r="B92" s="200">
        <v>90</v>
      </c>
      <c r="C92" s="203" t="s">
        <v>679</v>
      </c>
      <c r="D92" s="187"/>
      <c r="E92" s="204" t="s">
        <v>554</v>
      </c>
      <c r="F92" s="200">
        <v>90</v>
      </c>
      <c r="G92" s="203" t="s">
        <v>554</v>
      </c>
    </row>
    <row r="93" spans="1:7" ht="102" x14ac:dyDescent="0.25">
      <c r="A93" s="207" t="s">
        <v>470</v>
      </c>
      <c r="B93" s="200">
        <v>91</v>
      </c>
      <c r="C93" s="208" t="s">
        <v>810</v>
      </c>
      <c r="D93" s="187"/>
      <c r="E93" s="209" t="s">
        <v>555</v>
      </c>
      <c r="F93" s="210">
        <v>91</v>
      </c>
      <c r="G93" s="211" t="s">
        <v>555</v>
      </c>
    </row>
    <row r="94" spans="1:7" x14ac:dyDescent="0.25">
      <c r="A94" s="202" t="s">
        <v>680</v>
      </c>
      <c r="B94" s="200">
        <v>92</v>
      </c>
      <c r="C94" s="203" t="s">
        <v>40</v>
      </c>
      <c r="D94" s="187"/>
      <c r="E94" s="204" t="s">
        <v>556</v>
      </c>
      <c r="F94" s="200">
        <v>92</v>
      </c>
      <c r="G94" s="203" t="s">
        <v>556</v>
      </c>
    </row>
    <row r="95" spans="1:7" x14ac:dyDescent="0.25">
      <c r="A95" s="202" t="s">
        <v>681</v>
      </c>
      <c r="B95" s="200">
        <v>93</v>
      </c>
      <c r="C95" s="203" t="s">
        <v>40</v>
      </c>
      <c r="D95" s="187"/>
      <c r="E95" s="204" t="s">
        <v>557</v>
      </c>
      <c r="F95" s="200">
        <v>93</v>
      </c>
      <c r="G95" s="203" t="s">
        <v>728</v>
      </c>
    </row>
    <row r="96" spans="1:7" x14ac:dyDescent="0.25">
      <c r="A96" s="202" t="s">
        <v>682</v>
      </c>
      <c r="B96" s="200">
        <v>94</v>
      </c>
      <c r="C96" s="203" t="s">
        <v>541</v>
      </c>
      <c r="D96" s="187"/>
      <c r="E96" s="204" t="s">
        <v>558</v>
      </c>
      <c r="F96" s="200">
        <v>94</v>
      </c>
      <c r="G96" s="203" t="s">
        <v>738</v>
      </c>
    </row>
    <row r="97" spans="1:7" x14ac:dyDescent="0.25">
      <c r="A97" s="202" t="s">
        <v>539</v>
      </c>
      <c r="B97" s="200">
        <v>95</v>
      </c>
      <c r="C97" s="203" t="s">
        <v>539</v>
      </c>
      <c r="D97" s="187"/>
      <c r="E97" s="204" t="s">
        <v>559</v>
      </c>
      <c r="F97" s="200">
        <v>95</v>
      </c>
      <c r="G97" s="203" t="s">
        <v>559</v>
      </c>
    </row>
    <row r="98" spans="1:7" x14ac:dyDescent="0.25">
      <c r="A98" s="202" t="s">
        <v>513</v>
      </c>
      <c r="B98" s="200">
        <v>96</v>
      </c>
      <c r="C98" s="203" t="s">
        <v>513</v>
      </c>
      <c r="D98" s="187"/>
      <c r="E98" s="204" t="s">
        <v>560</v>
      </c>
      <c r="F98" s="200">
        <v>96</v>
      </c>
      <c r="G98" s="203" t="s">
        <v>560</v>
      </c>
    </row>
    <row r="99" spans="1:7" x14ac:dyDescent="0.25">
      <c r="A99" s="202" t="s">
        <v>303</v>
      </c>
      <c r="B99" s="200">
        <v>97</v>
      </c>
      <c r="C99" s="203" t="s">
        <v>303</v>
      </c>
      <c r="D99" s="187"/>
      <c r="E99" s="204" t="s">
        <v>561</v>
      </c>
      <c r="F99" s="200">
        <v>97</v>
      </c>
      <c r="G99" s="203" t="s">
        <v>561</v>
      </c>
    </row>
    <row r="100" spans="1:7" x14ac:dyDescent="0.25">
      <c r="A100" s="202" t="s">
        <v>683</v>
      </c>
      <c r="B100" s="200">
        <v>98</v>
      </c>
      <c r="C100" s="203" t="s">
        <v>40</v>
      </c>
      <c r="D100" s="187"/>
      <c r="E100" s="204" t="s">
        <v>516</v>
      </c>
      <c r="F100" s="200">
        <v>98</v>
      </c>
      <c r="G100" s="203" t="s">
        <v>516</v>
      </c>
    </row>
    <row r="101" spans="1:7" x14ac:dyDescent="0.25">
      <c r="A101" s="202" t="s">
        <v>684</v>
      </c>
      <c r="B101" s="200">
        <v>99</v>
      </c>
      <c r="C101" s="203" t="s">
        <v>40</v>
      </c>
      <c r="D101" s="187"/>
      <c r="E101" s="204" t="s">
        <v>562</v>
      </c>
      <c r="F101" s="200">
        <v>99</v>
      </c>
      <c r="G101" s="203" t="s">
        <v>754</v>
      </c>
    </row>
    <row r="102" spans="1:7" x14ac:dyDescent="0.25">
      <c r="A102" s="202" t="s">
        <v>685</v>
      </c>
      <c r="B102" s="200">
        <v>100</v>
      </c>
      <c r="C102" s="203" t="s">
        <v>7</v>
      </c>
      <c r="D102" s="187"/>
      <c r="E102" s="204" t="s">
        <v>563</v>
      </c>
      <c r="F102" s="200">
        <v>100</v>
      </c>
      <c r="G102" s="203" t="s">
        <v>563</v>
      </c>
    </row>
    <row r="103" spans="1:7" x14ac:dyDescent="0.25">
      <c r="A103" s="202" t="s">
        <v>686</v>
      </c>
      <c r="B103" s="200">
        <v>101</v>
      </c>
      <c r="C103" s="203" t="s">
        <v>40</v>
      </c>
      <c r="D103" s="187"/>
      <c r="E103" s="204" t="s">
        <v>564</v>
      </c>
      <c r="F103" s="200">
        <v>101</v>
      </c>
      <c r="G103" s="203" t="s">
        <v>564</v>
      </c>
    </row>
    <row r="104" spans="1:7" x14ac:dyDescent="0.25">
      <c r="A104" s="202" t="s">
        <v>540</v>
      </c>
      <c r="B104" s="200">
        <v>102</v>
      </c>
      <c r="C104" s="203" t="s">
        <v>540</v>
      </c>
      <c r="D104" s="187"/>
      <c r="E104" s="204" t="s">
        <v>565</v>
      </c>
      <c r="F104" s="200">
        <v>102</v>
      </c>
      <c r="G104" s="203" t="s">
        <v>741</v>
      </c>
    </row>
    <row r="105" spans="1:7" x14ac:dyDescent="0.25">
      <c r="A105" s="202" t="s">
        <v>687</v>
      </c>
      <c r="B105" s="200">
        <v>103</v>
      </c>
      <c r="C105" s="203" t="s">
        <v>575</v>
      </c>
      <c r="D105" s="187"/>
      <c r="E105" s="204" t="s">
        <v>566</v>
      </c>
      <c r="F105" s="200">
        <v>103</v>
      </c>
      <c r="G105" s="203" t="s">
        <v>566</v>
      </c>
    </row>
    <row r="106" spans="1:7" x14ac:dyDescent="0.25">
      <c r="A106" s="202" t="s">
        <v>688</v>
      </c>
      <c r="B106" s="200">
        <v>104</v>
      </c>
      <c r="C106" s="203" t="s">
        <v>40</v>
      </c>
      <c r="D106" s="187"/>
      <c r="E106" s="204" t="s">
        <v>567</v>
      </c>
      <c r="F106" s="200">
        <v>104</v>
      </c>
      <c r="G106" s="203" t="s">
        <v>567</v>
      </c>
    </row>
    <row r="107" spans="1:7" x14ac:dyDescent="0.25">
      <c r="A107" s="202" t="s">
        <v>514</v>
      </c>
      <c r="B107" s="200">
        <v>105</v>
      </c>
      <c r="C107" s="203" t="s">
        <v>514</v>
      </c>
      <c r="D107" s="187"/>
      <c r="E107" s="204" t="s">
        <v>568</v>
      </c>
      <c r="F107" s="200">
        <v>105</v>
      </c>
      <c r="G107" s="203" t="s">
        <v>568</v>
      </c>
    </row>
    <row r="108" spans="1:7" x14ac:dyDescent="0.25">
      <c r="A108" s="202" t="s">
        <v>689</v>
      </c>
      <c r="B108" s="200">
        <v>106</v>
      </c>
      <c r="C108" s="203" t="s">
        <v>552</v>
      </c>
      <c r="D108" s="187"/>
      <c r="E108" s="204" t="s">
        <v>569</v>
      </c>
      <c r="F108" s="200">
        <v>106</v>
      </c>
      <c r="G108" s="203" t="s">
        <v>766</v>
      </c>
    </row>
    <row r="109" spans="1:7" x14ac:dyDescent="0.25">
      <c r="A109" s="202" t="s">
        <v>690</v>
      </c>
      <c r="B109" s="200">
        <v>107</v>
      </c>
      <c r="C109" s="203" t="s">
        <v>610</v>
      </c>
      <c r="D109" s="187"/>
      <c r="E109" s="204" t="s">
        <v>570</v>
      </c>
      <c r="F109" s="200">
        <v>107</v>
      </c>
      <c r="G109" s="203" t="s">
        <v>570</v>
      </c>
    </row>
    <row r="110" spans="1:7" x14ac:dyDescent="0.25">
      <c r="A110" s="202" t="s">
        <v>614</v>
      </c>
      <c r="B110" s="200">
        <v>108</v>
      </c>
      <c r="C110" s="203" t="s">
        <v>614</v>
      </c>
      <c r="D110" s="187"/>
      <c r="E110" s="204" t="s">
        <v>571</v>
      </c>
      <c r="F110" s="200">
        <v>108</v>
      </c>
      <c r="G110" s="203" t="s">
        <v>571</v>
      </c>
    </row>
    <row r="111" spans="1:7" x14ac:dyDescent="0.25">
      <c r="A111" s="202" t="s">
        <v>691</v>
      </c>
      <c r="B111" s="200">
        <v>109</v>
      </c>
      <c r="C111" s="203" t="s">
        <v>40</v>
      </c>
      <c r="D111" s="187"/>
      <c r="E111" s="204" t="s">
        <v>572</v>
      </c>
      <c r="F111" s="200">
        <v>109</v>
      </c>
      <c r="G111" s="203" t="s">
        <v>572</v>
      </c>
    </row>
    <row r="112" spans="1:7" x14ac:dyDescent="0.25">
      <c r="A112" s="202" t="s">
        <v>582</v>
      </c>
      <c r="B112" s="200">
        <v>110</v>
      </c>
      <c r="C112" s="203" t="s">
        <v>582</v>
      </c>
      <c r="D112" s="187"/>
      <c r="E112" s="204" t="s">
        <v>573</v>
      </c>
      <c r="F112" s="200">
        <v>110</v>
      </c>
      <c r="G112" s="203" t="s">
        <v>779</v>
      </c>
    </row>
    <row r="113" spans="1:7" x14ac:dyDescent="0.25">
      <c r="A113" s="202" t="s">
        <v>692</v>
      </c>
      <c r="B113" s="200">
        <v>111</v>
      </c>
      <c r="C113" s="203" t="s">
        <v>499</v>
      </c>
      <c r="D113" s="187"/>
      <c r="E113" s="204" t="s">
        <v>574</v>
      </c>
      <c r="F113" s="200">
        <v>111</v>
      </c>
      <c r="G113" s="203" t="s">
        <v>574</v>
      </c>
    </row>
    <row r="114" spans="1:7" x14ac:dyDescent="0.25">
      <c r="A114" s="202" t="s">
        <v>604</v>
      </c>
      <c r="B114" s="200">
        <v>112</v>
      </c>
      <c r="C114" s="203" t="s">
        <v>604</v>
      </c>
      <c r="D114" s="187"/>
      <c r="E114" s="204" t="s">
        <v>575</v>
      </c>
      <c r="F114" s="200">
        <v>112</v>
      </c>
      <c r="G114" s="203" t="s">
        <v>687</v>
      </c>
    </row>
    <row r="115" spans="1:7" x14ac:dyDescent="0.25">
      <c r="A115" s="202" t="s">
        <v>693</v>
      </c>
      <c r="B115" s="200">
        <v>113</v>
      </c>
      <c r="C115" s="203" t="s">
        <v>40</v>
      </c>
      <c r="D115" s="187"/>
      <c r="E115" s="204" t="s">
        <v>576</v>
      </c>
      <c r="F115" s="200">
        <v>113</v>
      </c>
      <c r="G115" s="203" t="s">
        <v>576</v>
      </c>
    </row>
    <row r="116" spans="1:7" x14ac:dyDescent="0.25">
      <c r="A116" s="202" t="s">
        <v>694</v>
      </c>
      <c r="B116" s="200">
        <v>114</v>
      </c>
      <c r="C116" s="203" t="s">
        <v>616</v>
      </c>
      <c r="D116" s="187"/>
      <c r="E116" s="204" t="s">
        <v>577</v>
      </c>
      <c r="F116" s="200">
        <v>114</v>
      </c>
      <c r="G116" s="203" t="s">
        <v>577</v>
      </c>
    </row>
    <row r="117" spans="1:7" x14ac:dyDescent="0.25">
      <c r="A117" s="202" t="s">
        <v>616</v>
      </c>
      <c r="B117" s="200">
        <v>115</v>
      </c>
      <c r="C117" s="203" t="s">
        <v>616</v>
      </c>
      <c r="D117" s="187"/>
      <c r="E117" s="204" t="s">
        <v>578</v>
      </c>
      <c r="F117" s="200">
        <v>115</v>
      </c>
      <c r="G117" s="203" t="s">
        <v>578</v>
      </c>
    </row>
    <row r="118" spans="1:7" x14ac:dyDescent="0.25">
      <c r="A118" s="202" t="s">
        <v>695</v>
      </c>
      <c r="B118" s="200">
        <v>116</v>
      </c>
      <c r="C118" s="203" t="s">
        <v>811</v>
      </c>
      <c r="D118" s="187"/>
      <c r="E118" s="204" t="s">
        <v>579</v>
      </c>
      <c r="F118" s="200">
        <v>116</v>
      </c>
      <c r="G118" s="203" t="s">
        <v>740</v>
      </c>
    </row>
    <row r="119" spans="1:7" x14ac:dyDescent="0.25">
      <c r="A119" s="202" t="s">
        <v>546</v>
      </c>
      <c r="B119" s="200">
        <v>117</v>
      </c>
      <c r="C119" s="203" t="s">
        <v>546</v>
      </c>
      <c r="D119" s="187"/>
      <c r="E119" s="204" t="s">
        <v>517</v>
      </c>
      <c r="F119" s="200">
        <v>117</v>
      </c>
      <c r="G119" s="203" t="s">
        <v>517</v>
      </c>
    </row>
    <row r="120" spans="1:7" x14ac:dyDescent="0.25">
      <c r="A120" s="202" t="s">
        <v>509</v>
      </c>
      <c r="B120" s="200">
        <v>118</v>
      </c>
      <c r="C120" s="203" t="s">
        <v>509</v>
      </c>
      <c r="D120" s="187"/>
      <c r="E120" s="204" t="s">
        <v>580</v>
      </c>
      <c r="F120" s="200">
        <v>118</v>
      </c>
      <c r="G120" s="203" t="s">
        <v>770</v>
      </c>
    </row>
    <row r="121" spans="1:7" x14ac:dyDescent="0.25">
      <c r="A121" s="202" t="s">
        <v>321</v>
      </c>
      <c r="B121" s="200">
        <v>119</v>
      </c>
      <c r="C121" s="204" t="s">
        <v>321</v>
      </c>
      <c r="D121" s="187"/>
      <c r="E121" s="204" t="s">
        <v>303</v>
      </c>
      <c r="F121" s="200">
        <v>119</v>
      </c>
      <c r="G121" s="203" t="s">
        <v>303</v>
      </c>
    </row>
    <row r="122" spans="1:7" x14ac:dyDescent="0.25">
      <c r="A122" s="202" t="s">
        <v>696</v>
      </c>
      <c r="B122" s="200">
        <v>120</v>
      </c>
      <c r="C122" s="203" t="s">
        <v>545</v>
      </c>
      <c r="D122" s="187"/>
      <c r="E122" s="204" t="s">
        <v>581</v>
      </c>
      <c r="F122" s="200">
        <v>120</v>
      </c>
      <c r="G122" s="203" t="s">
        <v>581</v>
      </c>
    </row>
    <row r="123" spans="1:7" x14ac:dyDescent="0.25">
      <c r="A123" s="202" t="s">
        <v>697</v>
      </c>
      <c r="B123" s="200">
        <v>121</v>
      </c>
      <c r="C123" s="203" t="s">
        <v>40</v>
      </c>
      <c r="D123" s="187"/>
      <c r="E123" s="204" t="s">
        <v>582</v>
      </c>
      <c r="F123" s="200">
        <v>121</v>
      </c>
      <c r="G123" s="203" t="s">
        <v>582</v>
      </c>
    </row>
    <row r="124" spans="1:7" x14ac:dyDescent="0.25">
      <c r="A124" s="202" t="s">
        <v>698</v>
      </c>
      <c r="B124" s="200">
        <v>122</v>
      </c>
      <c r="C124" s="203" t="s">
        <v>808</v>
      </c>
      <c r="D124" s="187"/>
      <c r="E124" s="204" t="s">
        <v>504</v>
      </c>
      <c r="F124" s="200">
        <v>122</v>
      </c>
      <c r="G124" s="203" t="s">
        <v>504</v>
      </c>
    </row>
    <row r="125" spans="1:7" x14ac:dyDescent="0.25">
      <c r="A125" s="202" t="s">
        <v>547</v>
      </c>
      <c r="B125" s="200">
        <v>123</v>
      </c>
      <c r="C125" s="203" t="s">
        <v>547</v>
      </c>
      <c r="D125" s="187"/>
      <c r="E125" s="204" t="s">
        <v>304</v>
      </c>
      <c r="F125" s="200">
        <v>123</v>
      </c>
      <c r="G125" s="203" t="s">
        <v>304</v>
      </c>
    </row>
    <row r="126" spans="1:7" x14ac:dyDescent="0.25">
      <c r="A126" s="202" t="s">
        <v>699</v>
      </c>
      <c r="B126" s="200">
        <v>124</v>
      </c>
      <c r="C126" s="203" t="s">
        <v>40</v>
      </c>
      <c r="D126" s="187"/>
      <c r="E126" s="204" t="s">
        <v>583</v>
      </c>
      <c r="F126" s="200">
        <v>124</v>
      </c>
      <c r="G126" s="203" t="s">
        <v>583</v>
      </c>
    </row>
    <row r="127" spans="1:7" x14ac:dyDescent="0.25">
      <c r="A127" s="202" t="s">
        <v>700</v>
      </c>
      <c r="B127" s="200">
        <v>125</v>
      </c>
      <c r="C127" s="203" t="s">
        <v>40</v>
      </c>
      <c r="D127" s="187"/>
      <c r="E127" s="204" t="s">
        <v>498</v>
      </c>
      <c r="F127" s="200">
        <v>125</v>
      </c>
      <c r="G127" s="203" t="s">
        <v>498</v>
      </c>
    </row>
    <row r="128" spans="1:7" x14ac:dyDescent="0.25">
      <c r="A128" s="202" t="s">
        <v>701</v>
      </c>
      <c r="B128" s="200">
        <v>126</v>
      </c>
      <c r="C128" s="203" t="s">
        <v>40</v>
      </c>
      <c r="D128" s="187"/>
      <c r="E128" s="204" t="s">
        <v>584</v>
      </c>
      <c r="F128" s="200">
        <v>126</v>
      </c>
      <c r="G128" s="203" t="s">
        <v>584</v>
      </c>
    </row>
    <row r="129" spans="1:7" x14ac:dyDescent="0.25">
      <c r="A129" s="202" t="s">
        <v>617</v>
      </c>
      <c r="B129" s="200">
        <v>127</v>
      </c>
      <c r="C129" s="203" t="s">
        <v>617</v>
      </c>
      <c r="D129" s="187"/>
      <c r="E129" s="204" t="s">
        <v>305</v>
      </c>
      <c r="F129" s="200">
        <v>127</v>
      </c>
      <c r="G129" s="204" t="s">
        <v>305</v>
      </c>
    </row>
    <row r="130" spans="1:7" x14ac:dyDescent="0.25">
      <c r="A130" s="202" t="s">
        <v>605</v>
      </c>
      <c r="B130" s="200">
        <v>128</v>
      </c>
      <c r="C130" s="203" t="s">
        <v>605</v>
      </c>
      <c r="D130" s="187"/>
      <c r="E130" s="204" t="s">
        <v>585</v>
      </c>
      <c r="F130" s="200">
        <v>128</v>
      </c>
      <c r="G130" s="203" t="s">
        <v>585</v>
      </c>
    </row>
    <row r="131" spans="1:7" x14ac:dyDescent="0.25">
      <c r="A131" s="202" t="s">
        <v>506</v>
      </c>
      <c r="B131" s="200">
        <v>129</v>
      </c>
      <c r="C131" s="203" t="s">
        <v>506</v>
      </c>
      <c r="D131" s="187"/>
      <c r="E131" s="204" t="s">
        <v>586</v>
      </c>
      <c r="F131" s="200">
        <v>129</v>
      </c>
      <c r="G131" s="203" t="s">
        <v>586</v>
      </c>
    </row>
    <row r="132" spans="1:7" x14ac:dyDescent="0.25">
      <c r="A132" s="202" t="s">
        <v>702</v>
      </c>
      <c r="B132" s="200">
        <v>130</v>
      </c>
      <c r="C132" s="203" t="s">
        <v>40</v>
      </c>
      <c r="D132" s="187"/>
      <c r="E132" s="204" t="s">
        <v>306</v>
      </c>
      <c r="F132" s="200">
        <v>130</v>
      </c>
      <c r="G132" s="203" t="s">
        <v>720</v>
      </c>
    </row>
    <row r="133" spans="1:7" x14ac:dyDescent="0.25">
      <c r="A133" s="202" t="s">
        <v>703</v>
      </c>
      <c r="B133" s="200">
        <v>131</v>
      </c>
      <c r="C133" s="203" t="s">
        <v>622</v>
      </c>
      <c r="D133" s="187"/>
      <c r="E133" s="204" t="s">
        <v>587</v>
      </c>
      <c r="F133" s="200">
        <v>131</v>
      </c>
      <c r="G133" s="203" t="s">
        <v>587</v>
      </c>
    </row>
    <row r="134" spans="1:7" x14ac:dyDescent="0.25">
      <c r="A134" s="202" t="s">
        <v>704</v>
      </c>
      <c r="B134" s="200">
        <v>132</v>
      </c>
      <c r="C134" s="203" t="s">
        <v>40</v>
      </c>
      <c r="D134" s="187"/>
      <c r="E134" s="204" t="s">
        <v>588</v>
      </c>
      <c r="F134" s="200">
        <v>132</v>
      </c>
      <c r="G134" s="203" t="s">
        <v>588</v>
      </c>
    </row>
    <row r="135" spans="1:7" x14ac:dyDescent="0.25">
      <c r="A135" s="202" t="s">
        <v>548</v>
      </c>
      <c r="B135" s="200">
        <v>133</v>
      </c>
      <c r="C135" s="203" t="s">
        <v>548</v>
      </c>
      <c r="D135" s="187"/>
      <c r="E135" s="204" t="s">
        <v>518</v>
      </c>
      <c r="F135" s="200">
        <v>133</v>
      </c>
      <c r="G135" s="203" t="s">
        <v>518</v>
      </c>
    </row>
    <row r="136" spans="1:7" x14ac:dyDescent="0.25">
      <c r="A136" s="202" t="s">
        <v>549</v>
      </c>
      <c r="B136" s="200">
        <v>134</v>
      </c>
      <c r="C136" s="203" t="s">
        <v>549</v>
      </c>
      <c r="D136" s="187"/>
      <c r="E136" s="204" t="s">
        <v>589</v>
      </c>
      <c r="F136" s="200">
        <v>134</v>
      </c>
      <c r="G136" s="203" t="s">
        <v>589</v>
      </c>
    </row>
    <row r="137" spans="1:7" x14ac:dyDescent="0.25">
      <c r="A137" s="202" t="s">
        <v>705</v>
      </c>
      <c r="B137" s="200">
        <v>135</v>
      </c>
      <c r="C137" s="203" t="s">
        <v>808</v>
      </c>
      <c r="D137" s="187"/>
      <c r="E137" s="204" t="s">
        <v>590</v>
      </c>
      <c r="F137" s="200">
        <v>135</v>
      </c>
      <c r="G137" s="203" t="s">
        <v>590</v>
      </c>
    </row>
    <row r="138" spans="1:7" x14ac:dyDescent="0.25">
      <c r="A138" s="202" t="s">
        <v>322</v>
      </c>
      <c r="B138" s="200">
        <v>136</v>
      </c>
      <c r="C138" s="203" t="s">
        <v>322</v>
      </c>
      <c r="D138" s="187"/>
      <c r="E138" s="204" t="s">
        <v>591</v>
      </c>
      <c r="F138" s="200">
        <v>136</v>
      </c>
      <c r="G138" s="203" t="s">
        <v>591</v>
      </c>
    </row>
    <row r="139" spans="1:7" x14ac:dyDescent="0.25">
      <c r="A139" s="202" t="s">
        <v>550</v>
      </c>
      <c r="B139" s="200">
        <v>137</v>
      </c>
      <c r="C139" s="203" t="s">
        <v>550</v>
      </c>
      <c r="D139" s="187"/>
      <c r="E139" s="204" t="s">
        <v>592</v>
      </c>
      <c r="F139" s="200">
        <v>137</v>
      </c>
      <c r="G139" s="203" t="s">
        <v>592</v>
      </c>
    </row>
    <row r="140" spans="1:7" x14ac:dyDescent="0.25">
      <c r="A140" s="202" t="s">
        <v>706</v>
      </c>
      <c r="B140" s="200">
        <v>138</v>
      </c>
      <c r="C140" s="203" t="s">
        <v>40</v>
      </c>
      <c r="D140" s="187"/>
      <c r="E140" s="204" t="s">
        <v>593</v>
      </c>
      <c r="F140" s="200">
        <v>138</v>
      </c>
      <c r="G140" s="203" t="s">
        <v>593</v>
      </c>
    </row>
    <row r="141" spans="1:7" x14ac:dyDescent="0.25">
      <c r="A141" s="202" t="s">
        <v>606</v>
      </c>
      <c r="B141" s="200">
        <v>139</v>
      </c>
      <c r="C141" s="203" t="s">
        <v>606</v>
      </c>
      <c r="D141" s="187"/>
      <c r="E141" s="204" t="s">
        <v>594</v>
      </c>
      <c r="F141" s="200">
        <v>139</v>
      </c>
      <c r="G141" s="203" t="s">
        <v>305</v>
      </c>
    </row>
    <row r="142" spans="1:7" x14ac:dyDescent="0.25">
      <c r="A142" s="202" t="s">
        <v>627</v>
      </c>
      <c r="B142" s="200">
        <v>140</v>
      </c>
      <c r="C142" s="203" t="s">
        <v>627</v>
      </c>
      <c r="D142" s="187"/>
      <c r="E142" s="204" t="s">
        <v>595</v>
      </c>
      <c r="F142" s="200">
        <v>140</v>
      </c>
      <c r="G142" s="203" t="s">
        <v>779</v>
      </c>
    </row>
    <row r="143" spans="1:7" x14ac:dyDescent="0.25">
      <c r="A143" s="202" t="s">
        <v>707</v>
      </c>
      <c r="B143" s="200">
        <v>141</v>
      </c>
      <c r="C143" s="203" t="s">
        <v>40</v>
      </c>
      <c r="D143" s="187"/>
      <c r="E143" s="204" t="s">
        <v>511</v>
      </c>
      <c r="F143" s="200">
        <v>141</v>
      </c>
      <c r="G143" s="203" t="s">
        <v>511</v>
      </c>
    </row>
    <row r="144" spans="1:7" x14ac:dyDescent="0.25">
      <c r="A144" s="202" t="s">
        <v>708</v>
      </c>
      <c r="B144" s="200">
        <v>142</v>
      </c>
      <c r="C144" s="203" t="s">
        <v>40</v>
      </c>
      <c r="D144" s="187"/>
      <c r="E144" s="204" t="s">
        <v>596</v>
      </c>
      <c r="F144" s="200">
        <v>142</v>
      </c>
      <c r="G144" s="203" t="s">
        <v>596</v>
      </c>
    </row>
    <row r="145" spans="1:7" x14ac:dyDescent="0.25">
      <c r="A145" s="202" t="s">
        <v>308</v>
      </c>
      <c r="B145" s="200">
        <v>143</v>
      </c>
      <c r="C145" s="203" t="s">
        <v>308</v>
      </c>
      <c r="D145" s="187"/>
      <c r="E145" s="204" t="s">
        <v>505</v>
      </c>
      <c r="F145" s="200">
        <v>143</v>
      </c>
      <c r="G145" s="203" t="s">
        <v>505</v>
      </c>
    </row>
    <row r="146" spans="1:7" x14ac:dyDescent="0.25">
      <c r="A146" s="212" t="s">
        <v>709</v>
      </c>
      <c r="B146" s="200">
        <v>144</v>
      </c>
      <c r="C146" s="204" t="s">
        <v>310</v>
      </c>
      <c r="D146" s="189"/>
      <c r="E146" s="204" t="s">
        <v>597</v>
      </c>
      <c r="F146" s="200">
        <v>144</v>
      </c>
      <c r="G146" s="203" t="s">
        <v>597</v>
      </c>
    </row>
    <row r="147" spans="1:7" x14ac:dyDescent="0.25">
      <c r="A147" s="202" t="s">
        <v>710</v>
      </c>
      <c r="B147" s="200">
        <v>145</v>
      </c>
      <c r="C147" s="203" t="s">
        <v>40</v>
      </c>
      <c r="D147" s="182"/>
      <c r="E147" s="204" t="s">
        <v>494</v>
      </c>
      <c r="F147" s="200">
        <v>145</v>
      </c>
      <c r="G147" s="203" t="s">
        <v>494</v>
      </c>
    </row>
    <row r="148" spans="1:7" x14ac:dyDescent="0.25">
      <c r="A148" s="202" t="s">
        <v>711</v>
      </c>
      <c r="B148" s="200">
        <v>146</v>
      </c>
      <c r="C148" s="203" t="s">
        <v>40</v>
      </c>
      <c r="D148" s="187"/>
      <c r="E148" s="213" t="s">
        <v>659</v>
      </c>
      <c r="F148" s="200">
        <v>146</v>
      </c>
      <c r="G148" s="203" t="s">
        <v>755</v>
      </c>
    </row>
    <row r="149" spans="1:7" x14ac:dyDescent="0.25">
      <c r="A149" s="202" t="s">
        <v>551</v>
      </c>
      <c r="B149" s="200">
        <v>147</v>
      </c>
      <c r="C149" s="203" t="s">
        <v>551</v>
      </c>
      <c r="D149" s="187"/>
      <c r="E149" s="204" t="s">
        <v>598</v>
      </c>
      <c r="F149" s="200">
        <v>147</v>
      </c>
      <c r="G149" s="203" t="s">
        <v>788</v>
      </c>
    </row>
    <row r="150" spans="1:7" x14ac:dyDescent="0.25">
      <c r="A150" s="202" t="s">
        <v>712</v>
      </c>
      <c r="B150" s="200">
        <v>148</v>
      </c>
      <c r="C150" s="203" t="s">
        <v>551</v>
      </c>
      <c r="D150" s="187"/>
      <c r="E150" s="204" t="s">
        <v>599</v>
      </c>
      <c r="F150" s="200">
        <v>148</v>
      </c>
      <c r="G150" s="203" t="s">
        <v>793</v>
      </c>
    </row>
    <row r="151" spans="1:7" x14ac:dyDescent="0.25">
      <c r="A151" s="202" t="s">
        <v>528</v>
      </c>
      <c r="B151" s="200">
        <v>149</v>
      </c>
      <c r="C151" s="203" t="s">
        <v>528</v>
      </c>
      <c r="D151" s="187"/>
      <c r="E151" s="204" t="s">
        <v>600</v>
      </c>
      <c r="F151" s="200">
        <v>149</v>
      </c>
      <c r="G151" s="203" t="s">
        <v>600</v>
      </c>
    </row>
    <row r="152" spans="1:7" x14ac:dyDescent="0.25">
      <c r="A152" s="202" t="s">
        <v>618</v>
      </c>
      <c r="B152" s="200">
        <v>150</v>
      </c>
      <c r="C152" s="203" t="s">
        <v>618</v>
      </c>
      <c r="D152" s="187"/>
      <c r="E152" s="204" t="s">
        <v>601</v>
      </c>
      <c r="F152" s="200">
        <v>150</v>
      </c>
      <c r="G152" s="203" t="s">
        <v>601</v>
      </c>
    </row>
    <row r="153" spans="1:7" x14ac:dyDescent="0.25">
      <c r="A153" s="202" t="s">
        <v>713</v>
      </c>
      <c r="B153" s="200">
        <v>151</v>
      </c>
      <c r="C153" s="203" t="s">
        <v>40</v>
      </c>
      <c r="D153" s="187"/>
      <c r="E153" s="204" t="s">
        <v>602</v>
      </c>
      <c r="F153" s="200">
        <v>151</v>
      </c>
      <c r="G153" s="203" t="s">
        <v>602</v>
      </c>
    </row>
    <row r="154" spans="1:7" x14ac:dyDescent="0.25">
      <c r="A154" s="202" t="s">
        <v>714</v>
      </c>
      <c r="B154" s="200">
        <v>152</v>
      </c>
      <c r="C154" s="203" t="s">
        <v>512</v>
      </c>
      <c r="D154" s="187"/>
      <c r="E154" s="204" t="s">
        <v>603</v>
      </c>
      <c r="F154" s="200">
        <v>152</v>
      </c>
      <c r="G154" s="203" t="s">
        <v>603</v>
      </c>
    </row>
    <row r="155" spans="1:7" x14ac:dyDescent="0.25">
      <c r="A155" s="202" t="s">
        <v>715</v>
      </c>
      <c r="B155" s="200">
        <v>153</v>
      </c>
      <c r="C155" s="203" t="s">
        <v>40</v>
      </c>
      <c r="D155" s="187"/>
      <c r="E155" s="204" t="s">
        <v>604</v>
      </c>
      <c r="F155" s="200">
        <v>153</v>
      </c>
      <c r="G155" s="203" t="s">
        <v>604</v>
      </c>
    </row>
    <row r="156" spans="1:7" x14ac:dyDescent="0.25">
      <c r="A156" s="202" t="s">
        <v>716</v>
      </c>
      <c r="B156" s="200">
        <v>154</v>
      </c>
      <c r="C156" s="203" t="s">
        <v>40</v>
      </c>
      <c r="D156" s="187"/>
      <c r="E156" s="204" t="s">
        <v>321</v>
      </c>
      <c r="F156" s="200">
        <v>154</v>
      </c>
      <c r="G156" s="204" t="s">
        <v>321</v>
      </c>
    </row>
    <row r="157" spans="1:7" x14ac:dyDescent="0.25">
      <c r="A157" s="202" t="s">
        <v>607</v>
      </c>
      <c r="B157" s="200">
        <v>155</v>
      </c>
      <c r="C157" s="203" t="s">
        <v>607</v>
      </c>
      <c r="D157" s="187"/>
      <c r="E157" s="204" t="s">
        <v>506</v>
      </c>
      <c r="F157" s="200">
        <v>155</v>
      </c>
      <c r="G157" s="203" t="s">
        <v>506</v>
      </c>
    </row>
    <row r="158" spans="1:7" x14ac:dyDescent="0.25">
      <c r="A158" s="202" t="s">
        <v>626</v>
      </c>
      <c r="B158" s="200">
        <v>156</v>
      </c>
      <c r="C158" s="203" t="s">
        <v>626</v>
      </c>
      <c r="D158" s="187"/>
      <c r="E158" s="204" t="s">
        <v>605</v>
      </c>
      <c r="F158" s="200">
        <v>156</v>
      </c>
      <c r="G158" s="203" t="s">
        <v>605</v>
      </c>
    </row>
    <row r="159" spans="1:7" x14ac:dyDescent="0.25">
      <c r="A159" s="202" t="s">
        <v>305</v>
      </c>
      <c r="B159" s="200">
        <v>157</v>
      </c>
      <c r="C159" s="203" t="s">
        <v>812</v>
      </c>
      <c r="D159" s="187"/>
      <c r="E159" s="204" t="s">
        <v>499</v>
      </c>
      <c r="F159" s="200">
        <v>157</v>
      </c>
      <c r="G159" s="203" t="s">
        <v>813</v>
      </c>
    </row>
    <row r="160" spans="1:7" x14ac:dyDescent="0.25">
      <c r="A160" s="202" t="s">
        <v>586</v>
      </c>
      <c r="B160" s="200">
        <v>158</v>
      </c>
      <c r="C160" s="203" t="s">
        <v>814</v>
      </c>
      <c r="D160" s="187"/>
      <c r="E160" s="204" t="s">
        <v>606</v>
      </c>
      <c r="F160" s="200">
        <v>158</v>
      </c>
      <c r="G160" s="203" t="s">
        <v>606</v>
      </c>
    </row>
    <row r="161" spans="1:7" x14ac:dyDescent="0.25">
      <c r="A161" s="202" t="s">
        <v>498</v>
      </c>
      <c r="B161" s="200">
        <v>159</v>
      </c>
      <c r="C161" s="203" t="s">
        <v>498</v>
      </c>
      <c r="D161" s="187"/>
      <c r="E161" s="204" t="s">
        <v>322</v>
      </c>
      <c r="F161" s="200">
        <v>159</v>
      </c>
      <c r="G161" s="203" t="s">
        <v>322</v>
      </c>
    </row>
    <row r="162" spans="1:7" x14ac:dyDescent="0.25">
      <c r="A162" s="202" t="s">
        <v>585</v>
      </c>
      <c r="B162" s="200">
        <v>160</v>
      </c>
      <c r="C162" s="203" t="s">
        <v>585</v>
      </c>
      <c r="D162" s="187"/>
      <c r="E162" s="204" t="s">
        <v>500</v>
      </c>
      <c r="F162" s="200">
        <v>160</v>
      </c>
      <c r="G162" s="203" t="s">
        <v>500</v>
      </c>
    </row>
    <row r="163" spans="1:7" x14ac:dyDescent="0.25">
      <c r="A163" s="202" t="s">
        <v>500</v>
      </c>
      <c r="B163" s="200">
        <v>161</v>
      </c>
      <c r="C163" s="203" t="s">
        <v>500</v>
      </c>
      <c r="D163" s="187"/>
      <c r="E163" s="204" t="s">
        <v>512</v>
      </c>
      <c r="F163" s="200">
        <v>161</v>
      </c>
      <c r="G163" s="203" t="s">
        <v>512</v>
      </c>
    </row>
    <row r="164" spans="1:7" x14ac:dyDescent="0.25">
      <c r="A164" s="202" t="s">
        <v>717</v>
      </c>
      <c r="B164" s="200">
        <v>162</v>
      </c>
      <c r="C164" s="204" t="s">
        <v>321</v>
      </c>
      <c r="D164" s="187"/>
      <c r="E164" s="204" t="s">
        <v>607</v>
      </c>
      <c r="F164" s="200">
        <v>162</v>
      </c>
      <c r="G164" s="203" t="s">
        <v>607</v>
      </c>
    </row>
    <row r="165" spans="1:7" x14ac:dyDescent="0.25">
      <c r="A165" s="202" t="s">
        <v>584</v>
      </c>
      <c r="B165" s="200">
        <v>163</v>
      </c>
      <c r="C165" s="203" t="s">
        <v>584</v>
      </c>
      <c r="D165" s="187"/>
      <c r="E165" s="204" t="s">
        <v>608</v>
      </c>
      <c r="F165" s="200">
        <v>163</v>
      </c>
      <c r="G165" s="203" t="s">
        <v>608</v>
      </c>
    </row>
    <row r="166" spans="1:7" x14ac:dyDescent="0.25">
      <c r="A166" s="202" t="s">
        <v>512</v>
      </c>
      <c r="B166" s="200">
        <v>164</v>
      </c>
      <c r="C166" s="203" t="s">
        <v>512</v>
      </c>
      <c r="D166" s="187"/>
      <c r="E166" s="204" t="s">
        <v>519</v>
      </c>
      <c r="F166" s="200">
        <v>164</v>
      </c>
      <c r="G166" s="203" t="s">
        <v>519</v>
      </c>
    </row>
    <row r="167" spans="1:7" x14ac:dyDescent="0.25">
      <c r="A167" s="202" t="s">
        <v>619</v>
      </c>
      <c r="B167" s="200">
        <v>165</v>
      </c>
      <c r="C167" s="203" t="s">
        <v>619</v>
      </c>
      <c r="D167" s="187"/>
      <c r="E167" s="204" t="s">
        <v>609</v>
      </c>
      <c r="F167" s="200">
        <v>165</v>
      </c>
      <c r="G167" s="203" t="s">
        <v>609</v>
      </c>
    </row>
    <row r="168" spans="1:7" x14ac:dyDescent="0.25">
      <c r="A168" s="202" t="s">
        <v>304</v>
      </c>
      <c r="B168" s="200">
        <v>166</v>
      </c>
      <c r="C168" s="203" t="s">
        <v>304</v>
      </c>
      <c r="D168" s="187"/>
      <c r="E168" s="204" t="s">
        <v>520</v>
      </c>
      <c r="F168" s="200">
        <v>166</v>
      </c>
      <c r="G168" s="203" t="s">
        <v>520</v>
      </c>
    </row>
    <row r="169" spans="1:7" x14ac:dyDescent="0.25">
      <c r="A169" s="202" t="s">
        <v>718</v>
      </c>
      <c r="B169" s="200">
        <v>167</v>
      </c>
      <c r="C169" s="204" t="s">
        <v>321</v>
      </c>
      <c r="D169" s="187"/>
      <c r="E169" s="204" t="s">
        <v>521</v>
      </c>
      <c r="F169" s="200">
        <v>167</v>
      </c>
      <c r="G169" s="203" t="s">
        <v>521</v>
      </c>
    </row>
    <row r="170" spans="1:7" x14ac:dyDescent="0.25">
      <c r="A170" s="202" t="s">
        <v>504</v>
      </c>
      <c r="B170" s="200">
        <v>168</v>
      </c>
      <c r="C170" s="203" t="s">
        <v>504</v>
      </c>
      <c r="D170" s="187"/>
      <c r="E170" s="204" t="s">
        <v>522</v>
      </c>
      <c r="F170" s="200">
        <v>168</v>
      </c>
      <c r="G170" s="203" t="s">
        <v>522</v>
      </c>
    </row>
    <row r="171" spans="1:7" x14ac:dyDescent="0.25">
      <c r="A171" s="202" t="s">
        <v>719</v>
      </c>
      <c r="B171" s="200">
        <v>169</v>
      </c>
      <c r="C171" s="203" t="s">
        <v>808</v>
      </c>
      <c r="D171" s="191"/>
      <c r="E171" s="204" t="s">
        <v>507</v>
      </c>
      <c r="F171" s="200">
        <v>169</v>
      </c>
      <c r="G171" s="203" t="s">
        <v>507</v>
      </c>
    </row>
    <row r="172" spans="1:7" x14ac:dyDescent="0.25">
      <c r="A172" s="202" t="s">
        <v>553</v>
      </c>
      <c r="B172" s="200">
        <v>170</v>
      </c>
      <c r="C172" s="203" t="s">
        <v>553</v>
      </c>
      <c r="D172" s="187"/>
      <c r="E172" s="204" t="s">
        <v>495</v>
      </c>
      <c r="F172" s="200">
        <v>170</v>
      </c>
      <c r="G172" s="203" t="s">
        <v>495</v>
      </c>
    </row>
    <row r="173" spans="1:7" x14ac:dyDescent="0.25">
      <c r="A173" s="202" t="s">
        <v>720</v>
      </c>
      <c r="B173" s="200">
        <v>171</v>
      </c>
      <c r="C173" s="203" t="s">
        <v>40</v>
      </c>
      <c r="D173" s="187"/>
      <c r="E173" s="204" t="s">
        <v>610</v>
      </c>
      <c r="F173" s="200">
        <v>171</v>
      </c>
      <c r="G173" s="203" t="s">
        <v>815</v>
      </c>
    </row>
    <row r="174" spans="1:7" x14ac:dyDescent="0.25">
      <c r="A174" s="202" t="s">
        <v>583</v>
      </c>
      <c r="B174" s="200">
        <v>172</v>
      </c>
      <c r="C174" s="203" t="s">
        <v>583</v>
      </c>
      <c r="D174" s="187"/>
      <c r="E174" s="204" t="s">
        <v>611</v>
      </c>
      <c r="F174" s="200">
        <v>172</v>
      </c>
      <c r="G174" s="203" t="s">
        <v>611</v>
      </c>
    </row>
    <row r="175" spans="1:7" x14ac:dyDescent="0.25">
      <c r="A175" s="202" t="s">
        <v>721</v>
      </c>
      <c r="B175" s="200">
        <v>173</v>
      </c>
      <c r="C175" s="203" t="s">
        <v>808</v>
      </c>
      <c r="D175" s="187"/>
      <c r="E175" s="204" t="s">
        <v>612</v>
      </c>
      <c r="F175" s="200">
        <v>173</v>
      </c>
      <c r="G175" s="203" t="s">
        <v>612</v>
      </c>
    </row>
    <row r="176" spans="1:7" x14ac:dyDescent="0.25">
      <c r="A176" s="202" t="s">
        <v>587</v>
      </c>
      <c r="B176" s="200">
        <v>174</v>
      </c>
      <c r="C176" s="203" t="s">
        <v>587</v>
      </c>
      <c r="D176" s="187"/>
      <c r="E176" s="204" t="s">
        <v>307</v>
      </c>
      <c r="F176" s="200">
        <v>174</v>
      </c>
      <c r="G176" s="203" t="s">
        <v>307</v>
      </c>
    </row>
    <row r="177" spans="1:7" x14ac:dyDescent="0.25">
      <c r="A177" s="202" t="s">
        <v>722</v>
      </c>
      <c r="B177" s="200">
        <v>175</v>
      </c>
      <c r="C177" s="203" t="s">
        <v>808</v>
      </c>
      <c r="D177" s="187"/>
      <c r="E177" s="204" t="s">
        <v>613</v>
      </c>
      <c r="F177" s="200">
        <v>175</v>
      </c>
      <c r="G177" s="203" t="s">
        <v>816</v>
      </c>
    </row>
    <row r="178" spans="1:7" x14ac:dyDescent="0.25">
      <c r="A178" s="202" t="s">
        <v>588</v>
      </c>
      <c r="B178" s="200">
        <v>176</v>
      </c>
      <c r="C178" s="203" t="s">
        <v>588</v>
      </c>
      <c r="D178" s="187"/>
      <c r="E178" s="204" t="s">
        <v>614</v>
      </c>
      <c r="F178" s="200">
        <v>176</v>
      </c>
      <c r="G178" s="203" t="s">
        <v>614</v>
      </c>
    </row>
    <row r="179" spans="1:7" x14ac:dyDescent="0.25">
      <c r="A179" s="202" t="s">
        <v>723</v>
      </c>
      <c r="B179" s="200">
        <v>177</v>
      </c>
      <c r="C179" s="203" t="s">
        <v>564</v>
      </c>
      <c r="D179" s="187"/>
      <c r="E179" s="204" t="s">
        <v>615</v>
      </c>
      <c r="F179" s="200">
        <v>177</v>
      </c>
      <c r="G179" s="203" t="s">
        <v>615</v>
      </c>
    </row>
    <row r="180" spans="1:7" x14ac:dyDescent="0.25">
      <c r="A180" s="202" t="s">
        <v>555</v>
      </c>
      <c r="B180" s="200">
        <v>178</v>
      </c>
      <c r="C180" s="203" t="s">
        <v>555</v>
      </c>
      <c r="D180" s="187"/>
      <c r="E180" s="204" t="s">
        <v>616</v>
      </c>
      <c r="F180" s="200">
        <v>178</v>
      </c>
      <c r="G180" s="203" t="s">
        <v>817</v>
      </c>
    </row>
    <row r="181" spans="1:7" x14ac:dyDescent="0.25">
      <c r="A181" s="202" t="s">
        <v>554</v>
      </c>
      <c r="B181" s="200">
        <v>179</v>
      </c>
      <c r="C181" s="203" t="s">
        <v>554</v>
      </c>
      <c r="D181" s="187"/>
      <c r="E181" s="204" t="s">
        <v>617</v>
      </c>
      <c r="F181" s="200">
        <v>179</v>
      </c>
      <c r="G181" s="203" t="s">
        <v>617</v>
      </c>
    </row>
    <row r="182" spans="1:7" x14ac:dyDescent="0.25">
      <c r="A182" s="202" t="s">
        <v>724</v>
      </c>
      <c r="B182" s="200">
        <v>180</v>
      </c>
      <c r="C182" s="203" t="s">
        <v>40</v>
      </c>
      <c r="D182" s="187"/>
      <c r="E182" s="204" t="s">
        <v>308</v>
      </c>
      <c r="F182" s="200">
        <v>180</v>
      </c>
      <c r="G182" s="203" t="s">
        <v>308</v>
      </c>
    </row>
    <row r="183" spans="1:7" x14ac:dyDescent="0.25">
      <c r="A183" s="202" t="s">
        <v>725</v>
      </c>
      <c r="B183" s="200">
        <v>181</v>
      </c>
      <c r="C183" s="203" t="s">
        <v>808</v>
      </c>
      <c r="D183" s="187"/>
      <c r="E183" s="204" t="s">
        <v>618</v>
      </c>
      <c r="F183" s="200">
        <v>181</v>
      </c>
      <c r="G183" s="203" t="s">
        <v>618</v>
      </c>
    </row>
    <row r="184" spans="1:7" x14ac:dyDescent="0.25">
      <c r="A184" s="202" t="s">
        <v>608</v>
      </c>
      <c r="B184" s="200">
        <v>182</v>
      </c>
      <c r="C184" s="203" t="s">
        <v>608</v>
      </c>
      <c r="D184" s="187"/>
      <c r="E184" s="204" t="s">
        <v>619</v>
      </c>
      <c r="F184" s="200">
        <v>182</v>
      </c>
      <c r="G184" s="203" t="s">
        <v>619</v>
      </c>
    </row>
    <row r="185" spans="1:7" x14ac:dyDescent="0.25">
      <c r="A185" s="202" t="s">
        <v>726</v>
      </c>
      <c r="B185" s="200">
        <v>183</v>
      </c>
      <c r="C185" s="203" t="s">
        <v>40</v>
      </c>
      <c r="D185" s="187"/>
      <c r="E185" s="204" t="s">
        <v>620</v>
      </c>
      <c r="F185" s="200">
        <v>183</v>
      </c>
      <c r="G185" s="203" t="s">
        <v>620</v>
      </c>
    </row>
    <row r="186" spans="1:7" x14ac:dyDescent="0.25">
      <c r="A186" s="202" t="s">
        <v>727</v>
      </c>
      <c r="B186" s="200">
        <v>184</v>
      </c>
      <c r="C186" s="203" t="s">
        <v>610</v>
      </c>
      <c r="D186" s="187"/>
      <c r="E186" s="204" t="s">
        <v>621</v>
      </c>
      <c r="F186" s="200">
        <v>184</v>
      </c>
      <c r="G186" s="203" t="s">
        <v>621</v>
      </c>
    </row>
    <row r="187" spans="1:7" x14ac:dyDescent="0.25">
      <c r="A187" s="202" t="s">
        <v>728</v>
      </c>
      <c r="B187" s="200">
        <v>185</v>
      </c>
      <c r="C187" s="203" t="s">
        <v>557</v>
      </c>
      <c r="D187" s="187"/>
      <c r="E187" s="204" t="s">
        <v>523</v>
      </c>
      <c r="F187" s="200">
        <v>185</v>
      </c>
      <c r="G187" s="203" t="s">
        <v>523</v>
      </c>
    </row>
    <row r="188" spans="1:7" x14ac:dyDescent="0.25">
      <c r="A188" s="202" t="s">
        <v>556</v>
      </c>
      <c r="B188" s="200">
        <v>186</v>
      </c>
      <c r="C188" s="203" t="s">
        <v>556</v>
      </c>
      <c r="D188" s="187"/>
      <c r="E188" s="204" t="s">
        <v>501</v>
      </c>
      <c r="F188" s="200">
        <v>186</v>
      </c>
      <c r="G188" s="203" t="s">
        <v>501</v>
      </c>
    </row>
    <row r="189" spans="1:7" x14ac:dyDescent="0.25">
      <c r="A189" s="202" t="s">
        <v>518</v>
      </c>
      <c r="B189" s="200">
        <v>187</v>
      </c>
      <c r="C189" s="203" t="s">
        <v>818</v>
      </c>
      <c r="D189" s="187"/>
      <c r="E189" s="204" t="s">
        <v>622</v>
      </c>
      <c r="F189" s="200">
        <v>187</v>
      </c>
      <c r="G189" s="203" t="s">
        <v>703</v>
      </c>
    </row>
    <row r="190" spans="1:7" x14ac:dyDescent="0.25">
      <c r="A190" s="202" t="s">
        <v>729</v>
      </c>
      <c r="B190" s="200">
        <v>188</v>
      </c>
      <c r="C190" s="203" t="s">
        <v>40</v>
      </c>
      <c r="D190" s="187"/>
      <c r="E190" s="204" t="s">
        <v>623</v>
      </c>
      <c r="F190" s="200">
        <v>188</v>
      </c>
      <c r="G190" s="203" t="s">
        <v>623</v>
      </c>
    </row>
    <row r="191" spans="1:7" x14ac:dyDescent="0.25">
      <c r="A191" s="202" t="s">
        <v>560</v>
      </c>
      <c r="B191" s="200">
        <v>189</v>
      </c>
      <c r="C191" s="203" t="s">
        <v>560</v>
      </c>
      <c r="D191" s="187"/>
      <c r="E191" s="204" t="s">
        <v>502</v>
      </c>
      <c r="F191" s="200">
        <v>189</v>
      </c>
      <c r="G191" s="203" t="s">
        <v>819</v>
      </c>
    </row>
    <row r="192" spans="1:7" x14ac:dyDescent="0.25">
      <c r="A192" s="202" t="s">
        <v>730</v>
      </c>
      <c r="B192" s="200">
        <v>190</v>
      </c>
      <c r="C192" s="203" t="s">
        <v>40</v>
      </c>
      <c r="D192" s="187"/>
      <c r="E192" s="204" t="s">
        <v>624</v>
      </c>
      <c r="F192" s="200">
        <v>190</v>
      </c>
      <c r="G192" s="203" t="s">
        <v>756</v>
      </c>
    </row>
    <row r="193" spans="1:7" x14ac:dyDescent="0.25">
      <c r="A193" s="202" t="s">
        <v>731</v>
      </c>
      <c r="B193" s="200">
        <v>191</v>
      </c>
      <c r="C193" s="203" t="s">
        <v>40</v>
      </c>
      <c r="D193" s="187"/>
      <c r="E193" s="204" t="s">
        <v>309</v>
      </c>
      <c r="F193" s="200">
        <v>191</v>
      </c>
      <c r="G193" s="203" t="s">
        <v>309</v>
      </c>
    </row>
    <row r="194" spans="1:7" x14ac:dyDescent="0.25">
      <c r="A194" s="202" t="s">
        <v>732</v>
      </c>
      <c r="B194" s="200">
        <v>192</v>
      </c>
      <c r="C194" s="203" t="s">
        <v>40</v>
      </c>
      <c r="D194" s="187"/>
      <c r="E194" s="204" t="s">
        <v>625</v>
      </c>
      <c r="F194" s="200">
        <v>192</v>
      </c>
      <c r="G194" s="203" t="s">
        <v>625</v>
      </c>
    </row>
    <row r="195" spans="1:7" x14ac:dyDescent="0.25">
      <c r="A195" s="202" t="s">
        <v>559</v>
      </c>
      <c r="B195" s="200">
        <v>193</v>
      </c>
      <c r="C195" s="203" t="s">
        <v>559</v>
      </c>
      <c r="D195" s="187"/>
      <c r="E195" s="204" t="s">
        <v>626</v>
      </c>
      <c r="F195" s="200">
        <v>193</v>
      </c>
      <c r="G195" s="203" t="s">
        <v>626</v>
      </c>
    </row>
    <row r="196" spans="1:7" x14ac:dyDescent="0.25">
      <c r="A196" s="202" t="s">
        <v>733</v>
      </c>
      <c r="B196" s="200">
        <v>194</v>
      </c>
      <c r="C196" s="203" t="s">
        <v>40</v>
      </c>
      <c r="D196" s="187"/>
      <c r="E196" s="204" t="s">
        <v>627</v>
      </c>
      <c r="F196" s="200">
        <v>194</v>
      </c>
      <c r="G196" s="203" t="s">
        <v>627</v>
      </c>
    </row>
    <row r="197" spans="1:7" x14ac:dyDescent="0.25">
      <c r="A197" s="202" t="s">
        <v>734</v>
      </c>
      <c r="B197" s="200">
        <v>195</v>
      </c>
      <c r="C197" s="203" t="s">
        <v>40</v>
      </c>
      <c r="D197" s="187"/>
      <c r="E197" s="204" t="s">
        <v>310</v>
      </c>
      <c r="F197" s="200">
        <v>195</v>
      </c>
      <c r="G197" s="203" t="s">
        <v>310</v>
      </c>
    </row>
    <row r="198" spans="1:7" x14ac:dyDescent="0.25">
      <c r="A198" s="202" t="s">
        <v>310</v>
      </c>
      <c r="B198" s="200">
        <v>196</v>
      </c>
      <c r="C198" s="203" t="s">
        <v>310</v>
      </c>
      <c r="D198" s="187"/>
      <c r="E198" s="214" t="s">
        <v>311</v>
      </c>
      <c r="F198" s="200">
        <v>196</v>
      </c>
      <c r="G198" s="203" t="s">
        <v>470</v>
      </c>
    </row>
    <row r="199" spans="1:7" x14ac:dyDescent="0.25">
      <c r="A199" s="202" t="s">
        <v>735</v>
      </c>
      <c r="B199" s="200">
        <v>197</v>
      </c>
      <c r="C199" s="203" t="s">
        <v>40</v>
      </c>
      <c r="D199" s="187"/>
      <c r="E199" s="214" t="s">
        <v>312</v>
      </c>
      <c r="F199" s="200">
        <v>197</v>
      </c>
      <c r="G199" s="203" t="s">
        <v>470</v>
      </c>
    </row>
    <row r="200" spans="1:7" x14ac:dyDescent="0.25">
      <c r="A200" s="202" t="s">
        <v>589</v>
      </c>
      <c r="B200" s="200">
        <v>198</v>
      </c>
      <c r="C200" s="203" t="s">
        <v>589</v>
      </c>
      <c r="D200" s="187"/>
      <c r="E200" s="214" t="s">
        <v>464</v>
      </c>
      <c r="F200" s="200">
        <v>198</v>
      </c>
      <c r="G200" s="203" t="s">
        <v>470</v>
      </c>
    </row>
    <row r="201" spans="1:7" x14ac:dyDescent="0.25">
      <c r="A201" s="202" t="s">
        <v>736</v>
      </c>
      <c r="B201" s="200">
        <v>199</v>
      </c>
      <c r="C201" s="203" t="s">
        <v>610</v>
      </c>
      <c r="D201" s="187"/>
      <c r="E201" s="214" t="s">
        <v>465</v>
      </c>
      <c r="F201" s="200">
        <v>199</v>
      </c>
      <c r="G201" s="203" t="s">
        <v>470</v>
      </c>
    </row>
    <row r="202" spans="1:7" x14ac:dyDescent="0.25">
      <c r="A202" s="202" t="s">
        <v>737</v>
      </c>
      <c r="B202" s="200">
        <v>200</v>
      </c>
      <c r="C202" s="203" t="s">
        <v>40</v>
      </c>
      <c r="D202" s="187"/>
      <c r="E202" s="214" t="s">
        <v>466</v>
      </c>
      <c r="F202" s="200">
        <v>200</v>
      </c>
      <c r="G202" s="203" t="s">
        <v>470</v>
      </c>
    </row>
    <row r="203" spans="1:7" x14ac:dyDescent="0.25">
      <c r="A203" s="202" t="s">
        <v>738</v>
      </c>
      <c r="B203" s="200">
        <v>201</v>
      </c>
      <c r="C203" s="203" t="s">
        <v>558</v>
      </c>
      <c r="D203" s="187"/>
      <c r="E203" s="214" t="s">
        <v>326</v>
      </c>
      <c r="F203" s="200">
        <v>201</v>
      </c>
      <c r="G203" s="203" t="s">
        <v>470</v>
      </c>
    </row>
    <row r="204" spans="1:7" x14ac:dyDescent="0.25">
      <c r="A204" s="202" t="s">
        <v>739</v>
      </c>
      <c r="B204" s="200">
        <v>202</v>
      </c>
      <c r="C204" s="203" t="s">
        <v>40</v>
      </c>
      <c r="D204" s="187"/>
      <c r="E204" s="214" t="s">
        <v>313</v>
      </c>
      <c r="F204" s="200">
        <v>202</v>
      </c>
      <c r="G204" s="203" t="s">
        <v>470</v>
      </c>
    </row>
    <row r="205" spans="1:7" x14ac:dyDescent="0.25">
      <c r="A205" s="202" t="s">
        <v>740</v>
      </c>
      <c r="B205" s="200">
        <v>203</v>
      </c>
      <c r="C205" s="203" t="s">
        <v>579</v>
      </c>
      <c r="D205" s="187"/>
      <c r="E205" s="214" t="s">
        <v>628</v>
      </c>
      <c r="F205" s="200">
        <v>203</v>
      </c>
      <c r="G205" s="203" t="s">
        <v>470</v>
      </c>
    </row>
    <row r="206" spans="1:7" x14ac:dyDescent="0.25">
      <c r="A206" s="202" t="s">
        <v>741</v>
      </c>
      <c r="B206" s="200">
        <v>204</v>
      </c>
      <c r="C206" s="203" t="s">
        <v>565</v>
      </c>
      <c r="D206" s="187"/>
      <c r="E206" s="214" t="s">
        <v>325</v>
      </c>
      <c r="F206" s="200">
        <v>204</v>
      </c>
      <c r="G206" s="203" t="s">
        <v>470</v>
      </c>
    </row>
    <row r="207" spans="1:7" x14ac:dyDescent="0.25">
      <c r="A207" s="202" t="s">
        <v>742</v>
      </c>
      <c r="B207" s="200">
        <v>205</v>
      </c>
      <c r="C207" s="203" t="s">
        <v>40</v>
      </c>
      <c r="D207" s="187"/>
      <c r="E207" s="214" t="s">
        <v>314</v>
      </c>
      <c r="F207" s="200">
        <v>205</v>
      </c>
      <c r="G207" s="203" t="s">
        <v>470</v>
      </c>
    </row>
    <row r="208" spans="1:7" x14ac:dyDescent="0.25">
      <c r="A208" s="202" t="s">
        <v>590</v>
      </c>
      <c r="B208" s="200">
        <v>206</v>
      </c>
      <c r="C208" s="203" t="s">
        <v>590</v>
      </c>
      <c r="D208" s="187"/>
      <c r="E208" s="214" t="s">
        <v>629</v>
      </c>
      <c r="F208" s="200">
        <v>206</v>
      </c>
      <c r="G208" s="203" t="s">
        <v>470</v>
      </c>
    </row>
    <row r="209" spans="1:7" x14ac:dyDescent="0.25">
      <c r="A209" s="202" t="s">
        <v>519</v>
      </c>
      <c r="B209" s="200">
        <v>207</v>
      </c>
      <c r="C209" s="203" t="s">
        <v>519</v>
      </c>
      <c r="D209" s="187"/>
      <c r="E209" s="214" t="s">
        <v>469</v>
      </c>
      <c r="F209" s="200">
        <v>207</v>
      </c>
      <c r="G209" s="203" t="s">
        <v>470</v>
      </c>
    </row>
    <row r="210" spans="1:7" x14ac:dyDescent="0.25">
      <c r="A210" s="202" t="s">
        <v>743</v>
      </c>
      <c r="B210" s="200">
        <v>208</v>
      </c>
      <c r="C210" s="203" t="s">
        <v>40</v>
      </c>
      <c r="D210" s="187"/>
      <c r="E210" s="204" t="s">
        <v>40</v>
      </c>
      <c r="F210" s="200">
        <v>208</v>
      </c>
      <c r="G210" s="203" t="s">
        <v>820</v>
      </c>
    </row>
    <row r="211" spans="1:7" x14ac:dyDescent="0.25">
      <c r="A211" s="202" t="s">
        <v>620</v>
      </c>
      <c r="B211" s="200">
        <v>209</v>
      </c>
      <c r="C211" s="203" t="s">
        <v>620</v>
      </c>
      <c r="D211" s="187"/>
    </row>
    <row r="212" spans="1:7" x14ac:dyDescent="0.25">
      <c r="A212" s="202" t="s">
        <v>515</v>
      </c>
      <c r="B212" s="200">
        <v>210</v>
      </c>
      <c r="C212" s="203" t="s">
        <v>515</v>
      </c>
      <c r="D212" s="187"/>
    </row>
    <row r="213" spans="1:7" x14ac:dyDescent="0.25">
      <c r="A213" s="202" t="s">
        <v>561</v>
      </c>
      <c r="B213" s="200">
        <v>211</v>
      </c>
      <c r="C213" s="203" t="s">
        <v>561</v>
      </c>
      <c r="D213" s="187"/>
    </row>
    <row r="214" spans="1:7" x14ac:dyDescent="0.25">
      <c r="A214" s="202" t="s">
        <v>516</v>
      </c>
      <c r="B214" s="200">
        <v>212</v>
      </c>
      <c r="C214" s="203" t="s">
        <v>516</v>
      </c>
      <c r="D214" s="187"/>
    </row>
    <row r="215" spans="1:7" x14ac:dyDescent="0.25">
      <c r="A215" s="202" t="s">
        <v>744</v>
      </c>
      <c r="B215" s="200">
        <v>213</v>
      </c>
      <c r="C215" s="203" t="s">
        <v>40</v>
      </c>
      <c r="D215" s="187"/>
    </row>
    <row r="216" spans="1:7" x14ac:dyDescent="0.25">
      <c r="A216" s="202" t="s">
        <v>745</v>
      </c>
      <c r="B216" s="200">
        <v>214</v>
      </c>
      <c r="C216" s="203" t="s">
        <v>40</v>
      </c>
      <c r="D216" s="187"/>
    </row>
    <row r="217" spans="1:7" x14ac:dyDescent="0.25">
      <c r="A217" s="202" t="s">
        <v>746</v>
      </c>
      <c r="B217" s="200">
        <v>215</v>
      </c>
      <c r="C217" s="203" t="s">
        <v>306</v>
      </c>
      <c r="D217" s="187"/>
    </row>
    <row r="218" spans="1:7" x14ac:dyDescent="0.25">
      <c r="A218" s="202" t="s">
        <v>747</v>
      </c>
      <c r="B218" s="200">
        <v>216</v>
      </c>
      <c r="C218" s="203" t="s">
        <v>500</v>
      </c>
      <c r="D218" s="187"/>
    </row>
    <row r="219" spans="1:7" x14ac:dyDescent="0.25">
      <c r="A219" s="202" t="s">
        <v>748</v>
      </c>
      <c r="B219" s="200">
        <v>217</v>
      </c>
      <c r="C219" s="203" t="s">
        <v>40</v>
      </c>
      <c r="D219" s="187"/>
    </row>
    <row r="220" spans="1:7" x14ac:dyDescent="0.25">
      <c r="A220" s="202" t="s">
        <v>609</v>
      </c>
      <c r="B220" s="200">
        <v>218</v>
      </c>
      <c r="C220" s="203" t="s">
        <v>609</v>
      </c>
      <c r="D220" s="187"/>
    </row>
    <row r="221" spans="1:7" x14ac:dyDescent="0.25">
      <c r="A221" s="202" t="s">
        <v>749</v>
      </c>
      <c r="B221" s="200">
        <v>219</v>
      </c>
      <c r="C221" s="203" t="s">
        <v>40</v>
      </c>
      <c r="D221" s="187"/>
    </row>
    <row r="222" spans="1:7" x14ac:dyDescent="0.25">
      <c r="A222" s="202" t="s">
        <v>591</v>
      </c>
      <c r="B222" s="200">
        <v>220</v>
      </c>
      <c r="C222" s="203" t="s">
        <v>591</v>
      </c>
      <c r="D222" s="187"/>
    </row>
    <row r="223" spans="1:7" x14ac:dyDescent="0.25">
      <c r="A223" s="202" t="s">
        <v>592</v>
      </c>
      <c r="B223" s="200">
        <v>221</v>
      </c>
      <c r="C223" s="203" t="s">
        <v>592</v>
      </c>
      <c r="D223" s="187"/>
    </row>
    <row r="224" spans="1:7" x14ac:dyDescent="0.25">
      <c r="A224" s="202" t="s">
        <v>750</v>
      </c>
      <c r="B224" s="200">
        <v>222</v>
      </c>
      <c r="C224" s="203" t="s">
        <v>40</v>
      </c>
      <c r="D224" s="187"/>
    </row>
    <row r="225" spans="1:4" x14ac:dyDescent="0.25">
      <c r="A225" s="202" t="s">
        <v>529</v>
      </c>
      <c r="B225" s="200">
        <v>223</v>
      </c>
      <c r="C225" s="203" t="s">
        <v>821</v>
      </c>
      <c r="D225" s="187"/>
    </row>
    <row r="226" spans="1:4" x14ac:dyDescent="0.25">
      <c r="A226" s="202" t="s">
        <v>751</v>
      </c>
      <c r="B226" s="200">
        <v>224</v>
      </c>
      <c r="C226" s="203" t="s">
        <v>40</v>
      </c>
      <c r="D226" s="187"/>
    </row>
    <row r="227" spans="1:4" x14ac:dyDescent="0.25">
      <c r="A227" s="202" t="s">
        <v>530</v>
      </c>
      <c r="B227" s="200">
        <v>225</v>
      </c>
      <c r="C227" s="203" t="s">
        <v>530</v>
      </c>
      <c r="D227" s="187"/>
    </row>
    <row r="228" spans="1:4" x14ac:dyDescent="0.25">
      <c r="A228" s="202" t="s">
        <v>510</v>
      </c>
      <c r="B228" s="200">
        <v>226</v>
      </c>
      <c r="C228" s="203" t="s">
        <v>510</v>
      </c>
      <c r="D228" s="187"/>
    </row>
    <row r="229" spans="1:4" x14ac:dyDescent="0.25">
      <c r="A229" s="202" t="s">
        <v>523</v>
      </c>
      <c r="B229" s="200">
        <v>227</v>
      </c>
      <c r="C229" s="203" t="s">
        <v>523</v>
      </c>
      <c r="D229" s="187"/>
    </row>
    <row r="230" spans="1:4" x14ac:dyDescent="0.25">
      <c r="A230" s="202" t="s">
        <v>752</v>
      </c>
      <c r="B230" s="200">
        <v>228</v>
      </c>
      <c r="C230" s="203" t="s">
        <v>40</v>
      </c>
      <c r="D230" s="187"/>
    </row>
    <row r="231" spans="1:4" x14ac:dyDescent="0.25">
      <c r="A231" s="202" t="s">
        <v>520</v>
      </c>
      <c r="B231" s="200">
        <v>229</v>
      </c>
      <c r="C231" s="203" t="s">
        <v>520</v>
      </c>
      <c r="D231" s="187"/>
    </row>
    <row r="232" spans="1:4" x14ac:dyDescent="0.25">
      <c r="A232" s="202" t="s">
        <v>621</v>
      </c>
      <c r="B232" s="200">
        <v>230</v>
      </c>
      <c r="C232" s="203" t="s">
        <v>621</v>
      </c>
      <c r="D232" s="187"/>
    </row>
    <row r="233" spans="1:4" x14ac:dyDescent="0.25">
      <c r="A233" s="202" t="s">
        <v>501</v>
      </c>
      <c r="B233" s="200">
        <v>231</v>
      </c>
      <c r="C233" s="203" t="s">
        <v>501</v>
      </c>
      <c r="D233" s="187"/>
    </row>
    <row r="234" spans="1:4" x14ac:dyDescent="0.25">
      <c r="A234" s="202" t="s">
        <v>593</v>
      </c>
      <c r="B234" s="200">
        <v>232</v>
      </c>
      <c r="C234" s="203" t="s">
        <v>593</v>
      </c>
      <c r="D234" s="187"/>
    </row>
    <row r="235" spans="1:4" x14ac:dyDescent="0.25">
      <c r="A235" s="202" t="s">
        <v>753</v>
      </c>
      <c r="B235" s="200">
        <v>233</v>
      </c>
      <c r="C235" s="203" t="s">
        <v>808</v>
      </c>
      <c r="D235" s="187"/>
    </row>
    <row r="236" spans="1:4" x14ac:dyDescent="0.25">
      <c r="A236" s="202" t="s">
        <v>754</v>
      </c>
      <c r="B236" s="200">
        <v>234</v>
      </c>
      <c r="C236" s="203" t="s">
        <v>40</v>
      </c>
      <c r="D236" s="187"/>
    </row>
    <row r="237" spans="1:4" x14ac:dyDescent="0.25">
      <c r="A237" s="202" t="s">
        <v>495</v>
      </c>
      <c r="B237" s="200">
        <v>235</v>
      </c>
      <c r="C237" s="203" t="s">
        <v>495</v>
      </c>
      <c r="D237" s="187"/>
    </row>
    <row r="238" spans="1:4" x14ac:dyDescent="0.25">
      <c r="A238" s="202" t="s">
        <v>755</v>
      </c>
      <c r="B238" s="200">
        <v>236</v>
      </c>
      <c r="C238" s="215" t="s">
        <v>659</v>
      </c>
      <c r="D238" s="190"/>
    </row>
    <row r="239" spans="1:4" x14ac:dyDescent="0.25">
      <c r="A239" s="202" t="s">
        <v>563</v>
      </c>
      <c r="B239" s="200">
        <v>237</v>
      </c>
      <c r="C239" s="203" t="s">
        <v>563</v>
      </c>
      <c r="D239" s="187"/>
    </row>
    <row r="240" spans="1:4" x14ac:dyDescent="0.25">
      <c r="A240" s="202" t="s">
        <v>756</v>
      </c>
      <c r="B240" s="200">
        <v>238</v>
      </c>
      <c r="C240" s="203" t="s">
        <v>624</v>
      </c>
      <c r="D240" s="187"/>
    </row>
    <row r="241" spans="1:5" x14ac:dyDescent="0.25">
      <c r="A241" s="202" t="s">
        <v>757</v>
      </c>
      <c r="B241" s="200">
        <v>239</v>
      </c>
      <c r="C241" s="203" t="s">
        <v>40</v>
      </c>
      <c r="D241" s="187"/>
    </row>
    <row r="242" spans="1:5" x14ac:dyDescent="0.25">
      <c r="A242" s="202" t="s">
        <v>758</v>
      </c>
      <c r="B242" s="200">
        <v>240</v>
      </c>
      <c r="C242" s="203" t="s">
        <v>40</v>
      </c>
      <c r="D242" s="187"/>
    </row>
    <row r="243" spans="1:5" x14ac:dyDescent="0.25">
      <c r="A243" s="202" t="s">
        <v>511</v>
      </c>
      <c r="B243" s="200">
        <v>241</v>
      </c>
      <c r="C243" s="203" t="s">
        <v>511</v>
      </c>
      <c r="D243" s="187"/>
    </row>
    <row r="244" spans="1:5" x14ac:dyDescent="0.25">
      <c r="A244" s="202" t="s">
        <v>759</v>
      </c>
      <c r="B244" s="200">
        <v>242</v>
      </c>
      <c r="C244" s="214" t="s">
        <v>321</v>
      </c>
      <c r="D244" s="188"/>
    </row>
    <row r="245" spans="1:5" x14ac:dyDescent="0.25">
      <c r="A245" s="202" t="s">
        <v>568</v>
      </c>
      <c r="B245" s="200">
        <v>243</v>
      </c>
      <c r="C245" s="203" t="s">
        <v>568</v>
      </c>
      <c r="D245" s="187"/>
    </row>
    <row r="246" spans="1:5" x14ac:dyDescent="0.25">
      <c r="A246" s="202" t="s">
        <v>760</v>
      </c>
      <c r="B246" s="200">
        <v>244</v>
      </c>
      <c r="C246" s="203" t="s">
        <v>610</v>
      </c>
      <c r="D246" s="187"/>
    </row>
    <row r="247" spans="1:5" x14ac:dyDescent="0.25">
      <c r="A247" s="202" t="s">
        <v>761</v>
      </c>
      <c r="B247" s="200">
        <v>245</v>
      </c>
      <c r="C247" s="203" t="s">
        <v>40</v>
      </c>
      <c r="D247" s="187"/>
    </row>
    <row r="248" spans="1:5" x14ac:dyDescent="0.25">
      <c r="A248" s="202" t="s">
        <v>566</v>
      </c>
      <c r="B248" s="200">
        <v>246</v>
      </c>
      <c r="C248" s="203" t="s">
        <v>566</v>
      </c>
      <c r="D248" s="187"/>
    </row>
    <row r="249" spans="1:5" x14ac:dyDescent="0.25">
      <c r="A249" s="202" t="s">
        <v>596</v>
      </c>
      <c r="B249" s="200">
        <v>247</v>
      </c>
      <c r="C249" s="203" t="s">
        <v>596</v>
      </c>
      <c r="D249" s="187"/>
    </row>
    <row r="250" spans="1:5" x14ac:dyDescent="0.25">
      <c r="A250" s="202" t="s">
        <v>762</v>
      </c>
      <c r="B250" s="200">
        <v>248</v>
      </c>
      <c r="C250" s="203" t="s">
        <v>40</v>
      </c>
      <c r="D250" s="187"/>
    </row>
    <row r="251" spans="1:5" x14ac:dyDescent="0.25">
      <c r="A251" s="202" t="s">
        <v>763</v>
      </c>
      <c r="B251" s="200">
        <v>249</v>
      </c>
      <c r="C251" s="203" t="s">
        <v>499</v>
      </c>
      <c r="D251" s="191"/>
    </row>
    <row r="252" spans="1:5" x14ac:dyDescent="0.25">
      <c r="A252" s="202" t="s">
        <v>764</v>
      </c>
      <c r="B252" s="200">
        <v>250</v>
      </c>
      <c r="C252" s="203" t="s">
        <v>610</v>
      </c>
      <c r="D252" s="187"/>
    </row>
    <row r="253" spans="1:5" x14ac:dyDescent="0.25">
      <c r="A253" s="202" t="s">
        <v>765</v>
      </c>
      <c r="B253" s="200">
        <v>251</v>
      </c>
      <c r="C253" s="203" t="s">
        <v>40</v>
      </c>
      <c r="D253" s="187"/>
      <c r="E253" s="185"/>
    </row>
    <row r="254" spans="1:5" x14ac:dyDescent="0.25">
      <c r="A254" s="202" t="s">
        <v>766</v>
      </c>
      <c r="B254" s="200">
        <v>252</v>
      </c>
      <c r="C254" s="203" t="s">
        <v>569</v>
      </c>
      <c r="D254" s="187"/>
    </row>
    <row r="255" spans="1:5" x14ac:dyDescent="0.25">
      <c r="A255" s="202" t="s">
        <v>564</v>
      </c>
      <c r="B255" s="200">
        <v>253</v>
      </c>
      <c r="C255" s="203" t="s">
        <v>564</v>
      </c>
      <c r="D255" s="187"/>
    </row>
    <row r="256" spans="1:5" x14ac:dyDescent="0.25">
      <c r="A256" s="202" t="s">
        <v>767</v>
      </c>
      <c r="B256" s="200">
        <v>254</v>
      </c>
      <c r="C256" s="203" t="s">
        <v>40</v>
      </c>
      <c r="D256" s="187"/>
    </row>
    <row r="257" spans="1:5" x14ac:dyDescent="0.25">
      <c r="A257" s="202" t="s">
        <v>768</v>
      </c>
      <c r="B257" s="200">
        <v>255</v>
      </c>
      <c r="C257" s="203" t="s">
        <v>306</v>
      </c>
      <c r="D257" s="187"/>
      <c r="E257" s="185"/>
    </row>
    <row r="258" spans="1:5" x14ac:dyDescent="0.25">
      <c r="A258" s="202" t="s">
        <v>769</v>
      </c>
      <c r="B258" s="200">
        <v>256</v>
      </c>
      <c r="C258" s="203" t="s">
        <v>570</v>
      </c>
      <c r="D258" s="187"/>
      <c r="E258" s="185"/>
    </row>
    <row r="259" spans="1:5" x14ac:dyDescent="0.25">
      <c r="A259" s="202" t="s">
        <v>521</v>
      </c>
      <c r="B259" s="200">
        <v>257</v>
      </c>
      <c r="C259" s="203" t="s">
        <v>521</v>
      </c>
      <c r="D259" s="187"/>
    </row>
    <row r="260" spans="1:5" x14ac:dyDescent="0.25">
      <c r="A260" s="202" t="s">
        <v>770</v>
      </c>
      <c r="B260" s="200">
        <v>258</v>
      </c>
      <c r="C260" s="203" t="s">
        <v>580</v>
      </c>
      <c r="D260" s="187"/>
    </row>
    <row r="261" spans="1:5" x14ac:dyDescent="0.25">
      <c r="A261" s="202" t="s">
        <v>771</v>
      </c>
      <c r="B261" s="200">
        <v>259</v>
      </c>
      <c r="C261" s="203" t="s">
        <v>40</v>
      </c>
      <c r="D261" s="187"/>
    </row>
    <row r="262" spans="1:5" x14ac:dyDescent="0.25">
      <c r="A262" s="202" t="s">
        <v>772</v>
      </c>
      <c r="B262" s="200">
        <v>260</v>
      </c>
      <c r="C262" s="203" t="s">
        <v>40</v>
      </c>
      <c r="D262" s="187"/>
    </row>
    <row r="263" spans="1:5" x14ac:dyDescent="0.25">
      <c r="A263" s="202" t="s">
        <v>773</v>
      </c>
      <c r="B263" s="200">
        <v>261</v>
      </c>
      <c r="C263" s="203" t="s">
        <v>40</v>
      </c>
      <c r="D263" s="187"/>
    </row>
    <row r="264" spans="1:5" x14ac:dyDescent="0.25">
      <c r="A264" s="202" t="s">
        <v>774</v>
      </c>
      <c r="B264" s="200">
        <v>262</v>
      </c>
      <c r="C264" s="203" t="s">
        <v>40</v>
      </c>
      <c r="D264" s="187"/>
    </row>
    <row r="265" spans="1:5" x14ac:dyDescent="0.25">
      <c r="A265" s="202" t="s">
        <v>775</v>
      </c>
      <c r="B265" s="200">
        <v>263</v>
      </c>
      <c r="C265" s="203" t="s">
        <v>40</v>
      </c>
      <c r="D265" s="187"/>
    </row>
    <row r="266" spans="1:5" x14ac:dyDescent="0.25">
      <c r="A266" s="202" t="s">
        <v>776</v>
      </c>
      <c r="B266" s="200">
        <v>264</v>
      </c>
      <c r="C266" s="203" t="s">
        <v>40</v>
      </c>
      <c r="D266" s="187"/>
    </row>
    <row r="267" spans="1:5" x14ac:dyDescent="0.25">
      <c r="A267" s="202" t="s">
        <v>570</v>
      </c>
      <c r="B267" s="200">
        <v>265</v>
      </c>
      <c r="C267" s="203" t="s">
        <v>570</v>
      </c>
      <c r="D267" s="187"/>
    </row>
    <row r="268" spans="1:5" x14ac:dyDescent="0.25">
      <c r="A268" s="202" t="s">
        <v>777</v>
      </c>
      <c r="B268" s="200">
        <v>266</v>
      </c>
      <c r="C268" s="205" t="s">
        <v>822</v>
      </c>
      <c r="D268" s="188"/>
    </row>
    <row r="269" spans="1:5" x14ac:dyDescent="0.25">
      <c r="A269" s="202" t="s">
        <v>778</v>
      </c>
      <c r="B269" s="200">
        <v>267</v>
      </c>
      <c r="C269" s="203" t="s">
        <v>40</v>
      </c>
      <c r="D269" s="187"/>
    </row>
    <row r="270" spans="1:5" x14ac:dyDescent="0.25">
      <c r="A270" s="202" t="s">
        <v>567</v>
      </c>
      <c r="B270" s="200">
        <v>268</v>
      </c>
      <c r="C270" s="203" t="s">
        <v>567</v>
      </c>
      <c r="D270" s="187"/>
    </row>
    <row r="271" spans="1:5" x14ac:dyDescent="0.25">
      <c r="A271" s="202" t="s">
        <v>507</v>
      </c>
      <c r="B271" s="200">
        <v>269</v>
      </c>
      <c r="C271" s="203" t="s">
        <v>507</v>
      </c>
      <c r="D271" s="187"/>
    </row>
    <row r="272" spans="1:5" x14ac:dyDescent="0.25">
      <c r="A272" s="202" t="s">
        <v>522</v>
      </c>
      <c r="B272" s="200">
        <v>270</v>
      </c>
      <c r="C272" s="203" t="s">
        <v>522</v>
      </c>
      <c r="D272" s="187"/>
    </row>
    <row r="273" spans="1:4" x14ac:dyDescent="0.25">
      <c r="A273" s="202" t="s">
        <v>779</v>
      </c>
      <c r="B273" s="200">
        <v>271</v>
      </c>
      <c r="C273" s="203" t="s">
        <v>595</v>
      </c>
      <c r="D273" s="187"/>
    </row>
    <row r="274" spans="1:4" x14ac:dyDescent="0.25">
      <c r="A274" s="202" t="s">
        <v>505</v>
      </c>
      <c r="B274" s="200">
        <v>272</v>
      </c>
      <c r="C274" s="203" t="s">
        <v>505</v>
      </c>
      <c r="D274" s="187"/>
    </row>
    <row r="275" spans="1:4" x14ac:dyDescent="0.25">
      <c r="A275" s="202" t="s">
        <v>780</v>
      </c>
      <c r="B275" s="200">
        <v>273</v>
      </c>
      <c r="C275" s="203" t="s">
        <v>808</v>
      </c>
      <c r="D275" s="191"/>
    </row>
    <row r="276" spans="1:4" x14ac:dyDescent="0.25">
      <c r="A276" s="202" t="s">
        <v>573</v>
      </c>
      <c r="B276" s="200">
        <v>274</v>
      </c>
      <c r="C276" s="203" t="s">
        <v>573</v>
      </c>
      <c r="D276" s="187"/>
    </row>
    <row r="277" spans="1:4" x14ac:dyDescent="0.25">
      <c r="A277" s="202" t="s">
        <v>597</v>
      </c>
      <c r="B277" s="200">
        <v>275</v>
      </c>
      <c r="C277" s="203" t="s">
        <v>597</v>
      </c>
      <c r="D277" s="187"/>
    </row>
    <row r="278" spans="1:4" x14ac:dyDescent="0.25">
      <c r="A278" s="202" t="s">
        <v>781</v>
      </c>
      <c r="B278" s="200">
        <v>276</v>
      </c>
      <c r="C278" s="203" t="s">
        <v>40</v>
      </c>
      <c r="D278" s="187"/>
    </row>
    <row r="279" spans="1:4" x14ac:dyDescent="0.25">
      <c r="A279" s="202" t="s">
        <v>571</v>
      </c>
      <c r="B279" s="200">
        <v>277</v>
      </c>
      <c r="C279" s="203" t="s">
        <v>571</v>
      </c>
      <c r="D279" s="187"/>
    </row>
    <row r="280" spans="1:4" x14ac:dyDescent="0.25">
      <c r="A280" s="202" t="s">
        <v>782</v>
      </c>
      <c r="B280" s="200">
        <v>278</v>
      </c>
      <c r="C280" s="203" t="s">
        <v>40</v>
      </c>
      <c r="D280" s="187"/>
    </row>
    <row r="281" spans="1:4" x14ac:dyDescent="0.25">
      <c r="A281" s="202" t="s">
        <v>623</v>
      </c>
      <c r="B281" s="200">
        <v>279</v>
      </c>
      <c r="C281" s="203" t="s">
        <v>623</v>
      </c>
      <c r="D281" s="187"/>
    </row>
    <row r="282" spans="1:4" x14ac:dyDescent="0.25">
      <c r="A282" s="202" t="s">
        <v>783</v>
      </c>
      <c r="B282" s="200">
        <v>280</v>
      </c>
      <c r="C282" s="203" t="s">
        <v>532</v>
      </c>
      <c r="D282" s="187"/>
    </row>
    <row r="283" spans="1:4" x14ac:dyDescent="0.25">
      <c r="A283" s="202" t="s">
        <v>572</v>
      </c>
      <c r="B283" s="200">
        <v>281</v>
      </c>
      <c r="C283" s="203" t="s">
        <v>572</v>
      </c>
      <c r="D283" s="187"/>
    </row>
    <row r="284" spans="1:4" x14ac:dyDescent="0.25">
      <c r="A284" s="202" t="s">
        <v>494</v>
      </c>
      <c r="B284" s="200">
        <v>282</v>
      </c>
      <c r="C284" s="203" t="s">
        <v>494</v>
      </c>
      <c r="D284" s="187"/>
    </row>
    <row r="285" spans="1:4" x14ac:dyDescent="0.25">
      <c r="A285" s="202" t="s">
        <v>784</v>
      </c>
      <c r="B285" s="200">
        <v>283</v>
      </c>
      <c r="C285" s="203" t="s">
        <v>808</v>
      </c>
      <c r="D285" s="187"/>
    </row>
    <row r="286" spans="1:4" x14ac:dyDescent="0.25">
      <c r="A286" s="202" t="s">
        <v>785</v>
      </c>
      <c r="B286" s="200">
        <v>284</v>
      </c>
      <c r="C286" s="203" t="s">
        <v>40</v>
      </c>
      <c r="D286" s="187"/>
    </row>
    <row r="287" spans="1:4" x14ac:dyDescent="0.25">
      <c r="A287" s="202" t="s">
        <v>786</v>
      </c>
      <c r="B287" s="200">
        <v>285</v>
      </c>
      <c r="C287" s="203" t="s">
        <v>40</v>
      </c>
      <c r="D287" s="187"/>
    </row>
    <row r="288" spans="1:4" x14ac:dyDescent="0.25">
      <c r="A288" s="202" t="s">
        <v>574</v>
      </c>
      <c r="B288" s="200">
        <v>286</v>
      </c>
      <c r="C288" s="203" t="s">
        <v>574</v>
      </c>
      <c r="D288" s="187"/>
    </row>
    <row r="289" spans="1:6" x14ac:dyDescent="0.25">
      <c r="A289" s="202" t="s">
        <v>787</v>
      </c>
      <c r="B289" s="200">
        <v>287</v>
      </c>
      <c r="C289" s="203" t="s">
        <v>808</v>
      </c>
      <c r="D289" s="187"/>
    </row>
    <row r="290" spans="1:6" x14ac:dyDescent="0.25">
      <c r="A290" s="202" t="s">
        <v>788</v>
      </c>
      <c r="B290" s="200">
        <v>288</v>
      </c>
      <c r="C290" s="203" t="s">
        <v>598</v>
      </c>
      <c r="D290" s="187"/>
    </row>
    <row r="291" spans="1:6" x14ac:dyDescent="0.25">
      <c r="A291" s="202" t="s">
        <v>789</v>
      </c>
      <c r="B291" s="200">
        <v>289</v>
      </c>
      <c r="C291" s="214" t="s">
        <v>321</v>
      </c>
      <c r="D291" s="188"/>
    </row>
    <row r="292" spans="1:6" x14ac:dyDescent="0.25">
      <c r="A292" s="202" t="s">
        <v>534</v>
      </c>
      <c r="B292" s="200">
        <v>290</v>
      </c>
      <c r="C292" s="203" t="s">
        <v>534</v>
      </c>
      <c r="D292" s="187"/>
    </row>
    <row r="293" spans="1:6" x14ac:dyDescent="0.25">
      <c r="A293" s="202" t="s">
        <v>790</v>
      </c>
      <c r="B293" s="200">
        <v>291</v>
      </c>
      <c r="C293" s="203" t="s">
        <v>40</v>
      </c>
      <c r="D293" s="191"/>
    </row>
    <row r="294" spans="1:6" x14ac:dyDescent="0.25">
      <c r="A294" s="202" t="s">
        <v>791</v>
      </c>
      <c r="B294" s="200">
        <v>292</v>
      </c>
      <c r="C294" s="203" t="s">
        <v>808</v>
      </c>
      <c r="D294" s="191"/>
      <c r="F294" s="186"/>
    </row>
    <row r="295" spans="1:6" x14ac:dyDescent="0.25">
      <c r="A295" s="202" t="s">
        <v>792</v>
      </c>
      <c r="B295" s="200">
        <v>293</v>
      </c>
      <c r="C295" s="203" t="s">
        <v>40</v>
      </c>
      <c r="D295" s="187"/>
    </row>
    <row r="296" spans="1:6" x14ac:dyDescent="0.25">
      <c r="A296" s="202" t="s">
        <v>535</v>
      </c>
      <c r="B296" s="200">
        <v>294</v>
      </c>
      <c r="C296" s="203" t="s">
        <v>535</v>
      </c>
      <c r="D296" s="187"/>
    </row>
    <row r="297" spans="1:6" x14ac:dyDescent="0.25">
      <c r="A297" s="202" t="s">
        <v>793</v>
      </c>
      <c r="B297" s="200">
        <v>295</v>
      </c>
      <c r="C297" s="203" t="s">
        <v>599</v>
      </c>
      <c r="D297" s="187"/>
    </row>
    <row r="298" spans="1:6" x14ac:dyDescent="0.25">
      <c r="A298" s="212" t="s">
        <v>502</v>
      </c>
      <c r="B298" s="200">
        <v>296</v>
      </c>
      <c r="C298" s="205" t="s">
        <v>502</v>
      </c>
      <c r="D298" s="188"/>
      <c r="F298" s="186"/>
    </row>
    <row r="299" spans="1:6" x14ac:dyDescent="0.25">
      <c r="A299" s="212" t="s">
        <v>794</v>
      </c>
      <c r="B299" s="200">
        <v>297</v>
      </c>
      <c r="C299" s="205" t="s">
        <v>502</v>
      </c>
      <c r="D299" s="188"/>
    </row>
    <row r="300" spans="1:6" x14ac:dyDescent="0.25">
      <c r="A300" s="212" t="s">
        <v>795</v>
      </c>
      <c r="B300" s="200">
        <v>298</v>
      </c>
      <c r="C300" s="205" t="s">
        <v>502</v>
      </c>
      <c r="D300" s="188"/>
    </row>
    <row r="301" spans="1:6" x14ac:dyDescent="0.25">
      <c r="A301" s="212" t="s">
        <v>796</v>
      </c>
      <c r="B301" s="200">
        <v>299</v>
      </c>
      <c r="C301" s="214" t="s">
        <v>321</v>
      </c>
      <c r="D301" s="188"/>
    </row>
    <row r="302" spans="1:6" x14ac:dyDescent="0.25">
      <c r="A302" s="202" t="s">
        <v>797</v>
      </c>
      <c r="B302" s="200">
        <v>300</v>
      </c>
      <c r="C302" s="203" t="s">
        <v>40</v>
      </c>
      <c r="D302" s="187"/>
    </row>
    <row r="303" spans="1:6" x14ac:dyDescent="0.25">
      <c r="A303" s="202" t="s">
        <v>798</v>
      </c>
      <c r="B303" s="200">
        <v>301</v>
      </c>
      <c r="C303" s="203" t="s">
        <v>40</v>
      </c>
      <c r="D303" s="187"/>
      <c r="F303" s="186"/>
    </row>
    <row r="304" spans="1:6" x14ac:dyDescent="0.25">
      <c r="A304" s="202" t="s">
        <v>600</v>
      </c>
      <c r="B304" s="200">
        <v>302</v>
      </c>
      <c r="C304" s="203" t="s">
        <v>600</v>
      </c>
      <c r="D304" s="187"/>
    </row>
    <row r="305" spans="1:4" x14ac:dyDescent="0.25">
      <c r="A305" s="202" t="s">
        <v>799</v>
      </c>
      <c r="B305" s="200">
        <v>303</v>
      </c>
      <c r="C305" s="203" t="s">
        <v>40</v>
      </c>
      <c r="D305" s="182"/>
    </row>
    <row r="306" spans="1:4" x14ac:dyDescent="0.25">
      <c r="A306" s="202" t="s">
        <v>800</v>
      </c>
      <c r="B306" s="200">
        <v>304</v>
      </c>
      <c r="C306" s="203" t="s">
        <v>562</v>
      </c>
      <c r="D306" s="186"/>
    </row>
    <row r="307" spans="1:4" x14ac:dyDescent="0.25">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3:AP310"/>
  <sheetViews>
    <sheetView showGridLines="0" tabSelected="1" zoomScaleNormal="100" zoomScaleSheetLayoutView="50" workbookViewId="0">
      <pane xSplit="2" ySplit="5" topLeftCell="C6" activePane="bottomRight" state="frozen"/>
      <selection activeCell="M216" sqref="M216"/>
      <selection pane="topRight" activeCell="M216" sqref="M216"/>
      <selection pane="bottomLeft" activeCell="M216" sqref="M216"/>
      <selection pane="bottomRight" activeCell="A3" sqref="A3"/>
    </sheetView>
  </sheetViews>
  <sheetFormatPr defaultColWidth="6.21875" defaultRowHeight="12.75" x14ac:dyDescent="0.2"/>
  <cols>
    <col min="1" max="1" width="26.77734375" style="10" customWidth="1"/>
    <col min="2" max="2" width="10.88671875" style="10" customWidth="1"/>
    <col min="3" max="3" width="7.77734375" style="12" customWidth="1"/>
    <col min="4" max="4" width="6.21875" style="12" customWidth="1"/>
    <col min="5" max="5" width="6.77734375" style="12" customWidth="1"/>
    <col min="6" max="6" width="7.44140625" style="12" customWidth="1"/>
    <col min="7" max="7" width="8.33203125" style="12" customWidth="1"/>
    <col min="8" max="8" width="7.33203125" style="12" customWidth="1"/>
    <col min="9" max="9" width="8.77734375" style="12" customWidth="1"/>
    <col min="10" max="10" width="7.44140625" style="12" customWidth="1"/>
    <col min="11" max="11" width="8" style="12" customWidth="1"/>
    <col min="12" max="12" width="7.5546875" style="12" bestFit="1" customWidth="1"/>
    <col min="13" max="13" width="8.44140625" style="12" customWidth="1"/>
    <col min="14" max="14" width="8.21875" style="12" customWidth="1"/>
    <col min="15" max="15" width="6.21875" style="12" customWidth="1"/>
    <col min="16" max="16" width="7" style="12" customWidth="1"/>
    <col min="17" max="17" width="6.21875" style="12" customWidth="1"/>
    <col min="18" max="18" width="9.77734375" style="12" customWidth="1"/>
    <col min="19" max="19" width="7.5546875" style="12" customWidth="1"/>
    <col min="20" max="20" width="6.21875" style="12" customWidth="1"/>
    <col min="21" max="21" width="7.5546875" style="12" customWidth="1"/>
    <col min="22" max="22" width="8" style="12" customWidth="1"/>
    <col min="23" max="23" width="6.21875" style="12" customWidth="1"/>
    <col min="24" max="24" width="7.6640625" style="12" customWidth="1"/>
    <col min="25" max="25" width="6.21875" style="12" customWidth="1"/>
    <col min="26" max="26" width="9.5546875" style="12" customWidth="1"/>
    <col min="27" max="27" width="7.6640625" style="12" bestFit="1" customWidth="1"/>
    <col min="28" max="28" width="7.44140625" style="12" customWidth="1"/>
    <col min="29" max="29" width="7" style="12" customWidth="1"/>
    <col min="30" max="31" width="6.21875" style="12" customWidth="1"/>
    <col min="32" max="32" width="8.6640625" style="12" customWidth="1"/>
    <col min="33" max="33" width="10" style="12" customWidth="1"/>
    <col min="34" max="34" width="8.77734375" style="12" bestFit="1" customWidth="1"/>
    <col min="35" max="35" width="7.77734375" style="12" bestFit="1" customWidth="1"/>
    <col min="36" max="36" width="9" style="12" bestFit="1" customWidth="1"/>
    <col min="37" max="37" width="10.33203125" style="12" customWidth="1"/>
    <col min="38" max="38" width="6.21875" style="12" customWidth="1"/>
    <col min="39" max="39" width="9" style="12" bestFit="1" customWidth="1"/>
    <col min="40" max="40" width="8.109375" style="12" customWidth="1"/>
    <col min="41" max="41" width="6.6640625" style="12" customWidth="1"/>
    <col min="42" max="42" width="9.21875" style="12" customWidth="1"/>
    <col min="43" max="16384" width="6.21875" style="12"/>
  </cols>
  <sheetData>
    <row r="3" spans="1:42" s="15" customFormat="1" ht="23.25" x14ac:dyDescent="0.35">
      <c r="A3" s="14"/>
      <c r="B3" s="14"/>
      <c r="G3" s="152" t="s">
        <v>827</v>
      </c>
      <c r="AB3" s="152" t="str">
        <f>G3</f>
        <v>September 2021 Totals by Location Moved From, and By County Moved To</v>
      </c>
    </row>
    <row r="4" spans="1:42" ht="19.149999999999999" customHeight="1" x14ac:dyDescent="0.3">
      <c r="B4" s="14"/>
    </row>
    <row r="5" spans="1:42" s="13" customFormat="1" ht="33" x14ac:dyDescent="0.3">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75" x14ac:dyDescent="0.25">
      <c r="A6" s="178" t="s">
        <v>41</v>
      </c>
      <c r="B6" s="179">
        <v>88</v>
      </c>
      <c r="C6" s="155">
        <v>0</v>
      </c>
      <c r="D6" s="155">
        <v>0</v>
      </c>
      <c r="E6" s="155">
        <v>1</v>
      </c>
      <c r="F6" s="155">
        <v>2</v>
      </c>
      <c r="G6" s="155">
        <v>0</v>
      </c>
      <c r="H6" s="155">
        <v>3</v>
      </c>
      <c r="I6" s="155">
        <v>0</v>
      </c>
      <c r="J6" s="155">
        <v>1</v>
      </c>
      <c r="K6" s="155">
        <v>0</v>
      </c>
      <c r="L6" s="155">
        <v>0</v>
      </c>
      <c r="M6" s="155">
        <v>0</v>
      </c>
      <c r="N6" s="155">
        <v>0</v>
      </c>
      <c r="O6" s="155">
        <v>1</v>
      </c>
      <c r="P6" s="155">
        <v>2</v>
      </c>
      <c r="Q6" s="155">
        <v>2</v>
      </c>
      <c r="R6" s="155">
        <v>0</v>
      </c>
      <c r="S6" s="155">
        <v>25</v>
      </c>
      <c r="T6" s="155">
        <v>4</v>
      </c>
      <c r="U6" s="155">
        <v>1</v>
      </c>
      <c r="V6" s="155">
        <v>0</v>
      </c>
      <c r="W6" s="155">
        <v>1</v>
      </c>
      <c r="X6" s="155">
        <v>0</v>
      </c>
      <c r="Y6" s="155">
        <v>1</v>
      </c>
      <c r="Z6" s="155">
        <v>0</v>
      </c>
      <c r="AA6" s="155">
        <v>0</v>
      </c>
      <c r="AB6" s="155">
        <v>0</v>
      </c>
      <c r="AC6" s="155">
        <v>15</v>
      </c>
      <c r="AD6" s="155">
        <v>0</v>
      </c>
      <c r="AE6" s="155">
        <v>0</v>
      </c>
      <c r="AF6" s="155">
        <v>0</v>
      </c>
      <c r="AG6" s="155">
        <v>5</v>
      </c>
      <c r="AH6" s="155">
        <v>5</v>
      </c>
      <c r="AI6" s="155">
        <v>1</v>
      </c>
      <c r="AJ6" s="155">
        <v>6</v>
      </c>
      <c r="AK6" s="155">
        <v>1</v>
      </c>
      <c r="AL6" s="155">
        <v>0</v>
      </c>
      <c r="AM6" s="155">
        <v>5</v>
      </c>
      <c r="AN6" s="155">
        <v>4</v>
      </c>
      <c r="AO6" s="155">
        <v>1</v>
      </c>
      <c r="AP6" s="155">
        <v>1</v>
      </c>
    </row>
    <row r="7" spans="1:42" customFormat="1" ht="15.75" x14ac:dyDescent="0.25">
      <c r="A7" s="178" t="s">
        <v>42</v>
      </c>
      <c r="B7" s="179">
        <v>241</v>
      </c>
      <c r="C7" s="155">
        <v>0</v>
      </c>
      <c r="D7" s="155">
        <v>1</v>
      </c>
      <c r="E7" s="155">
        <v>6</v>
      </c>
      <c r="F7" s="155">
        <v>1</v>
      </c>
      <c r="G7" s="155">
        <v>4</v>
      </c>
      <c r="H7" s="155">
        <v>23</v>
      </c>
      <c r="I7" s="155">
        <v>0</v>
      </c>
      <c r="J7" s="155">
        <v>2</v>
      </c>
      <c r="K7" s="155">
        <v>0</v>
      </c>
      <c r="L7" s="155">
        <v>0</v>
      </c>
      <c r="M7" s="155">
        <v>0</v>
      </c>
      <c r="N7" s="155">
        <v>0</v>
      </c>
      <c r="O7" s="155">
        <v>1</v>
      </c>
      <c r="P7" s="155">
        <v>3</v>
      </c>
      <c r="Q7" s="155">
        <v>2</v>
      </c>
      <c r="R7" s="155">
        <v>0</v>
      </c>
      <c r="S7" s="155">
        <v>45</v>
      </c>
      <c r="T7" s="155">
        <v>4</v>
      </c>
      <c r="U7" s="155">
        <v>1</v>
      </c>
      <c r="V7" s="155">
        <v>1</v>
      </c>
      <c r="W7" s="155">
        <v>5</v>
      </c>
      <c r="X7" s="155">
        <v>2</v>
      </c>
      <c r="Y7" s="155">
        <v>0</v>
      </c>
      <c r="Z7" s="155">
        <v>1</v>
      </c>
      <c r="AA7" s="155">
        <v>4</v>
      </c>
      <c r="AB7" s="155">
        <v>1</v>
      </c>
      <c r="AC7" s="155">
        <v>23</v>
      </c>
      <c r="AD7" s="155">
        <v>0</v>
      </c>
      <c r="AE7" s="155">
        <v>8</v>
      </c>
      <c r="AF7" s="155">
        <v>0</v>
      </c>
      <c r="AG7" s="155">
        <v>27</v>
      </c>
      <c r="AH7" s="155">
        <v>23</v>
      </c>
      <c r="AI7" s="155">
        <v>3</v>
      </c>
      <c r="AJ7" s="155">
        <v>16</v>
      </c>
      <c r="AK7" s="155">
        <v>0</v>
      </c>
      <c r="AL7" s="155">
        <v>2</v>
      </c>
      <c r="AM7" s="155">
        <v>19</v>
      </c>
      <c r="AN7" s="155">
        <v>2</v>
      </c>
      <c r="AO7" s="155">
        <v>7</v>
      </c>
      <c r="AP7" s="155">
        <v>4</v>
      </c>
    </row>
    <row r="8" spans="1:42" customFormat="1" ht="15.75" x14ac:dyDescent="0.25">
      <c r="A8" s="178" t="s">
        <v>43</v>
      </c>
      <c r="B8" s="179">
        <v>703</v>
      </c>
      <c r="C8" s="155">
        <v>3</v>
      </c>
      <c r="D8" s="155">
        <v>1</v>
      </c>
      <c r="E8" s="155">
        <v>7</v>
      </c>
      <c r="F8" s="155">
        <v>6</v>
      </c>
      <c r="G8" s="155">
        <v>18</v>
      </c>
      <c r="H8" s="155">
        <v>66</v>
      </c>
      <c r="I8" s="155">
        <v>0</v>
      </c>
      <c r="J8" s="155">
        <v>8</v>
      </c>
      <c r="K8" s="155">
        <v>1</v>
      </c>
      <c r="L8" s="155">
        <v>2</v>
      </c>
      <c r="M8" s="155">
        <v>2</v>
      </c>
      <c r="N8" s="155">
        <v>0</v>
      </c>
      <c r="O8" s="155">
        <v>7</v>
      </c>
      <c r="P8" s="155">
        <v>7</v>
      </c>
      <c r="Q8" s="155">
        <v>0</v>
      </c>
      <c r="R8" s="155">
        <v>6</v>
      </c>
      <c r="S8" s="155">
        <v>225</v>
      </c>
      <c r="T8" s="155">
        <v>21</v>
      </c>
      <c r="U8" s="155">
        <v>4</v>
      </c>
      <c r="V8" s="155">
        <v>4</v>
      </c>
      <c r="W8" s="155">
        <v>5</v>
      </c>
      <c r="X8" s="155">
        <v>1</v>
      </c>
      <c r="Y8" s="155">
        <v>5</v>
      </c>
      <c r="Z8" s="155">
        <v>1</v>
      </c>
      <c r="AA8" s="155">
        <v>0</v>
      </c>
      <c r="AB8" s="155">
        <v>4</v>
      </c>
      <c r="AC8" s="155">
        <v>84</v>
      </c>
      <c r="AD8" s="155">
        <v>3</v>
      </c>
      <c r="AE8" s="155">
        <v>15</v>
      </c>
      <c r="AF8" s="155">
        <v>1</v>
      </c>
      <c r="AG8" s="155">
        <v>54</v>
      </c>
      <c r="AH8" s="155">
        <v>47</v>
      </c>
      <c r="AI8" s="155">
        <v>4</v>
      </c>
      <c r="AJ8" s="155">
        <v>35</v>
      </c>
      <c r="AK8" s="155">
        <v>1</v>
      </c>
      <c r="AL8" s="155">
        <v>1</v>
      </c>
      <c r="AM8" s="155">
        <v>24</v>
      </c>
      <c r="AN8" s="155">
        <v>7</v>
      </c>
      <c r="AO8" s="155">
        <v>8</v>
      </c>
      <c r="AP8" s="155">
        <v>15</v>
      </c>
    </row>
    <row r="9" spans="1:42" customFormat="1" ht="15.75" x14ac:dyDescent="0.25">
      <c r="A9" s="178" t="s">
        <v>44</v>
      </c>
      <c r="B9" s="179">
        <v>65</v>
      </c>
      <c r="C9" s="155">
        <v>0</v>
      </c>
      <c r="D9" s="155">
        <v>0</v>
      </c>
      <c r="E9" s="155">
        <v>4</v>
      </c>
      <c r="F9" s="155">
        <v>0</v>
      </c>
      <c r="G9" s="155">
        <v>1</v>
      </c>
      <c r="H9" s="155">
        <v>4</v>
      </c>
      <c r="I9" s="155">
        <v>0</v>
      </c>
      <c r="J9" s="155">
        <v>0</v>
      </c>
      <c r="K9" s="155">
        <v>0</v>
      </c>
      <c r="L9" s="155">
        <v>0</v>
      </c>
      <c r="M9" s="155">
        <v>0</v>
      </c>
      <c r="N9" s="155">
        <v>0</v>
      </c>
      <c r="O9" s="155">
        <v>0</v>
      </c>
      <c r="P9" s="155">
        <v>0</v>
      </c>
      <c r="Q9" s="155">
        <v>3</v>
      </c>
      <c r="R9" s="155">
        <v>1</v>
      </c>
      <c r="S9" s="155">
        <v>22</v>
      </c>
      <c r="T9" s="155">
        <v>0</v>
      </c>
      <c r="U9" s="155">
        <v>1</v>
      </c>
      <c r="V9" s="155">
        <v>2</v>
      </c>
      <c r="W9" s="155">
        <v>0</v>
      </c>
      <c r="X9" s="155">
        <v>0</v>
      </c>
      <c r="Y9" s="155">
        <v>0</v>
      </c>
      <c r="Z9" s="155">
        <v>0</v>
      </c>
      <c r="AA9" s="155">
        <v>0</v>
      </c>
      <c r="AB9" s="155">
        <v>0</v>
      </c>
      <c r="AC9" s="155">
        <v>10</v>
      </c>
      <c r="AD9" s="155">
        <v>0</v>
      </c>
      <c r="AE9" s="155">
        <v>1</v>
      </c>
      <c r="AF9" s="155">
        <v>0</v>
      </c>
      <c r="AG9" s="155">
        <v>10</v>
      </c>
      <c r="AH9" s="155">
        <v>3</v>
      </c>
      <c r="AI9" s="155">
        <v>0</v>
      </c>
      <c r="AJ9" s="155">
        <v>1</v>
      </c>
      <c r="AK9" s="155">
        <v>0</v>
      </c>
      <c r="AL9" s="155">
        <v>0</v>
      </c>
      <c r="AM9" s="155">
        <v>1</v>
      </c>
      <c r="AN9" s="155">
        <v>0</v>
      </c>
      <c r="AO9" s="155">
        <v>1</v>
      </c>
      <c r="AP9" s="155">
        <v>0</v>
      </c>
    </row>
    <row r="10" spans="1:42" customFormat="1" ht="15.75" x14ac:dyDescent="0.25">
      <c r="A10" s="178" t="s">
        <v>45</v>
      </c>
      <c r="B10" s="179">
        <v>4044</v>
      </c>
      <c r="C10" s="155">
        <v>1</v>
      </c>
      <c r="D10" s="155">
        <v>3</v>
      </c>
      <c r="E10" s="155">
        <v>55</v>
      </c>
      <c r="F10" s="155">
        <v>28</v>
      </c>
      <c r="G10" s="155">
        <v>64</v>
      </c>
      <c r="H10" s="155">
        <v>339</v>
      </c>
      <c r="I10" s="155">
        <v>0</v>
      </c>
      <c r="J10" s="155">
        <v>35</v>
      </c>
      <c r="K10" s="155">
        <v>6</v>
      </c>
      <c r="L10" s="155">
        <v>2</v>
      </c>
      <c r="M10" s="155">
        <v>26</v>
      </c>
      <c r="N10" s="155">
        <v>2</v>
      </c>
      <c r="O10" s="155">
        <v>15</v>
      </c>
      <c r="P10" s="155">
        <v>35</v>
      </c>
      <c r="Q10" s="155">
        <v>57</v>
      </c>
      <c r="R10" s="155">
        <v>27</v>
      </c>
      <c r="S10" s="155">
        <v>1752</v>
      </c>
      <c r="T10" s="155">
        <v>196</v>
      </c>
      <c r="U10" s="155">
        <v>12</v>
      </c>
      <c r="V10" s="155">
        <v>4</v>
      </c>
      <c r="W10" s="155">
        <v>20</v>
      </c>
      <c r="X10" s="155">
        <v>2</v>
      </c>
      <c r="Y10" s="155">
        <v>24</v>
      </c>
      <c r="Z10" s="155">
        <v>5</v>
      </c>
      <c r="AA10" s="155">
        <v>15</v>
      </c>
      <c r="AB10" s="155">
        <v>3</v>
      </c>
      <c r="AC10" s="155">
        <v>306</v>
      </c>
      <c r="AD10" s="155">
        <v>19</v>
      </c>
      <c r="AE10" s="155">
        <v>40</v>
      </c>
      <c r="AF10" s="155">
        <v>1</v>
      </c>
      <c r="AG10" s="155">
        <v>271</v>
      </c>
      <c r="AH10" s="155">
        <v>210</v>
      </c>
      <c r="AI10" s="155">
        <v>12</v>
      </c>
      <c r="AJ10" s="155">
        <v>147</v>
      </c>
      <c r="AK10" s="155">
        <v>1</v>
      </c>
      <c r="AL10" s="155">
        <v>21</v>
      </c>
      <c r="AM10" s="155">
        <v>116</v>
      </c>
      <c r="AN10" s="155">
        <v>26</v>
      </c>
      <c r="AO10" s="155">
        <v>51</v>
      </c>
      <c r="AP10" s="155">
        <v>95</v>
      </c>
    </row>
    <row r="11" spans="1:42" customFormat="1" ht="15.75" x14ac:dyDescent="0.25">
      <c r="A11" s="178" t="s">
        <v>46</v>
      </c>
      <c r="B11" s="179">
        <v>547</v>
      </c>
      <c r="C11" s="155">
        <v>0</v>
      </c>
      <c r="D11" s="155">
        <v>0</v>
      </c>
      <c r="E11" s="155">
        <v>7</v>
      </c>
      <c r="F11" s="155">
        <v>5</v>
      </c>
      <c r="G11" s="155">
        <v>14</v>
      </c>
      <c r="H11" s="155">
        <v>33</v>
      </c>
      <c r="I11" s="155">
        <v>0</v>
      </c>
      <c r="J11" s="155">
        <v>3</v>
      </c>
      <c r="K11" s="155">
        <v>1</v>
      </c>
      <c r="L11" s="155">
        <v>0</v>
      </c>
      <c r="M11" s="155">
        <v>5</v>
      </c>
      <c r="N11" s="155">
        <v>0</v>
      </c>
      <c r="O11" s="155">
        <v>2</v>
      </c>
      <c r="P11" s="155">
        <v>2</v>
      </c>
      <c r="Q11" s="155">
        <v>9</v>
      </c>
      <c r="R11" s="155">
        <v>3</v>
      </c>
      <c r="S11" s="155">
        <v>222</v>
      </c>
      <c r="T11" s="155">
        <v>25</v>
      </c>
      <c r="U11" s="155">
        <v>2</v>
      </c>
      <c r="V11" s="155">
        <v>0</v>
      </c>
      <c r="W11" s="155">
        <v>1</v>
      </c>
      <c r="X11" s="155">
        <v>0</v>
      </c>
      <c r="Y11" s="155">
        <v>2</v>
      </c>
      <c r="Z11" s="155">
        <v>0</v>
      </c>
      <c r="AA11" s="155">
        <v>5</v>
      </c>
      <c r="AB11" s="155">
        <v>1</v>
      </c>
      <c r="AC11" s="155">
        <v>59</v>
      </c>
      <c r="AD11" s="155">
        <v>0</v>
      </c>
      <c r="AE11" s="155">
        <v>6</v>
      </c>
      <c r="AF11" s="155">
        <v>0</v>
      </c>
      <c r="AG11" s="155">
        <v>34</v>
      </c>
      <c r="AH11" s="155">
        <v>37</v>
      </c>
      <c r="AI11" s="155">
        <v>5</v>
      </c>
      <c r="AJ11" s="155">
        <v>20</v>
      </c>
      <c r="AK11" s="155">
        <v>0</v>
      </c>
      <c r="AL11" s="155">
        <v>4</v>
      </c>
      <c r="AM11" s="155">
        <v>14</v>
      </c>
      <c r="AN11" s="155">
        <v>7</v>
      </c>
      <c r="AO11" s="155">
        <v>6</v>
      </c>
      <c r="AP11" s="155">
        <v>13</v>
      </c>
    </row>
    <row r="12" spans="1:42" customFormat="1" ht="15.75" x14ac:dyDescent="0.25">
      <c r="A12" s="178" t="s">
        <v>47</v>
      </c>
      <c r="B12" s="179">
        <v>99</v>
      </c>
      <c r="C12" s="155">
        <v>0</v>
      </c>
      <c r="D12" s="155">
        <v>0</v>
      </c>
      <c r="E12" s="155">
        <v>0</v>
      </c>
      <c r="F12" s="155">
        <v>0</v>
      </c>
      <c r="G12" s="155">
        <v>0</v>
      </c>
      <c r="H12" s="155">
        <v>7</v>
      </c>
      <c r="I12" s="155">
        <v>0</v>
      </c>
      <c r="J12" s="155">
        <v>0</v>
      </c>
      <c r="K12" s="155">
        <v>0</v>
      </c>
      <c r="L12" s="155">
        <v>0</v>
      </c>
      <c r="M12" s="155">
        <v>1</v>
      </c>
      <c r="N12" s="155">
        <v>0</v>
      </c>
      <c r="O12" s="155">
        <v>0</v>
      </c>
      <c r="P12" s="155">
        <v>0</v>
      </c>
      <c r="Q12" s="155">
        <v>4</v>
      </c>
      <c r="R12" s="155">
        <v>0</v>
      </c>
      <c r="S12" s="155">
        <v>54</v>
      </c>
      <c r="T12" s="155">
        <v>6</v>
      </c>
      <c r="U12" s="155">
        <v>1</v>
      </c>
      <c r="V12" s="155">
        <v>1</v>
      </c>
      <c r="W12" s="155">
        <v>0</v>
      </c>
      <c r="X12" s="155">
        <v>0</v>
      </c>
      <c r="Y12" s="155">
        <v>1</v>
      </c>
      <c r="Z12" s="155">
        <v>0</v>
      </c>
      <c r="AA12" s="155">
        <v>0</v>
      </c>
      <c r="AB12" s="155">
        <v>0</v>
      </c>
      <c r="AC12" s="155">
        <v>9</v>
      </c>
      <c r="AD12" s="155">
        <v>0</v>
      </c>
      <c r="AE12" s="155">
        <v>0</v>
      </c>
      <c r="AF12" s="155">
        <v>0</v>
      </c>
      <c r="AG12" s="155">
        <v>5</v>
      </c>
      <c r="AH12" s="155">
        <v>2</v>
      </c>
      <c r="AI12" s="155">
        <v>0</v>
      </c>
      <c r="AJ12" s="155">
        <v>2</v>
      </c>
      <c r="AK12" s="155">
        <v>0</v>
      </c>
      <c r="AL12" s="155">
        <v>0</v>
      </c>
      <c r="AM12" s="155">
        <v>2</v>
      </c>
      <c r="AN12" s="155">
        <v>0</v>
      </c>
      <c r="AO12" s="155">
        <v>0</v>
      </c>
      <c r="AP12" s="155">
        <v>4</v>
      </c>
    </row>
    <row r="13" spans="1:42" customFormat="1" ht="15.75" x14ac:dyDescent="0.25">
      <c r="A13" s="178" t="s">
        <v>48</v>
      </c>
      <c r="B13" s="179">
        <v>18</v>
      </c>
      <c r="C13" s="155">
        <v>0</v>
      </c>
      <c r="D13" s="155">
        <v>0</v>
      </c>
      <c r="E13" s="155">
        <v>0</v>
      </c>
      <c r="F13" s="155">
        <v>0</v>
      </c>
      <c r="G13" s="155">
        <v>0</v>
      </c>
      <c r="H13" s="155">
        <v>1</v>
      </c>
      <c r="I13" s="155">
        <v>0</v>
      </c>
      <c r="J13" s="155">
        <v>0</v>
      </c>
      <c r="K13" s="155">
        <v>0</v>
      </c>
      <c r="L13" s="155">
        <v>0</v>
      </c>
      <c r="M13" s="155">
        <v>0</v>
      </c>
      <c r="N13" s="155">
        <v>0</v>
      </c>
      <c r="O13" s="155">
        <v>0</v>
      </c>
      <c r="P13" s="155">
        <v>0</v>
      </c>
      <c r="Q13" s="155">
        <v>0</v>
      </c>
      <c r="R13" s="155">
        <v>0</v>
      </c>
      <c r="S13" s="155">
        <v>8</v>
      </c>
      <c r="T13" s="155">
        <v>0</v>
      </c>
      <c r="U13" s="155">
        <v>0</v>
      </c>
      <c r="V13" s="155">
        <v>0</v>
      </c>
      <c r="W13" s="155">
        <v>0</v>
      </c>
      <c r="X13" s="155">
        <v>0</v>
      </c>
      <c r="Y13" s="155">
        <v>0</v>
      </c>
      <c r="Z13" s="155">
        <v>0</v>
      </c>
      <c r="AA13" s="155">
        <v>0</v>
      </c>
      <c r="AB13" s="155">
        <v>0</v>
      </c>
      <c r="AC13" s="155">
        <v>3</v>
      </c>
      <c r="AD13" s="155">
        <v>0</v>
      </c>
      <c r="AE13" s="155">
        <v>0</v>
      </c>
      <c r="AF13" s="155">
        <v>0</v>
      </c>
      <c r="AG13" s="155">
        <v>3</v>
      </c>
      <c r="AH13" s="155">
        <v>2</v>
      </c>
      <c r="AI13" s="155">
        <v>0</v>
      </c>
      <c r="AJ13" s="155">
        <v>0</v>
      </c>
      <c r="AK13" s="155">
        <v>0</v>
      </c>
      <c r="AL13" s="155">
        <v>0</v>
      </c>
      <c r="AM13" s="155">
        <v>0</v>
      </c>
      <c r="AN13" s="155">
        <v>0</v>
      </c>
      <c r="AO13" s="155">
        <v>0</v>
      </c>
      <c r="AP13" s="155">
        <v>1</v>
      </c>
    </row>
    <row r="14" spans="1:42" customFormat="1" ht="15.75" x14ac:dyDescent="0.25">
      <c r="A14" s="178" t="s">
        <v>49</v>
      </c>
      <c r="B14" s="179">
        <v>701</v>
      </c>
      <c r="C14" s="155">
        <v>0</v>
      </c>
      <c r="D14" s="155">
        <v>1</v>
      </c>
      <c r="E14" s="155">
        <v>11</v>
      </c>
      <c r="F14" s="155">
        <v>3</v>
      </c>
      <c r="G14" s="155">
        <v>7</v>
      </c>
      <c r="H14" s="155">
        <v>42</v>
      </c>
      <c r="I14" s="155">
        <v>0</v>
      </c>
      <c r="J14" s="155">
        <v>6</v>
      </c>
      <c r="K14" s="155">
        <v>3</v>
      </c>
      <c r="L14" s="155">
        <v>0</v>
      </c>
      <c r="M14" s="155">
        <v>3</v>
      </c>
      <c r="N14" s="155">
        <v>0</v>
      </c>
      <c r="O14" s="155">
        <v>8</v>
      </c>
      <c r="P14" s="155">
        <v>3</v>
      </c>
      <c r="Q14" s="155">
        <v>20</v>
      </c>
      <c r="R14" s="155">
        <v>3</v>
      </c>
      <c r="S14" s="155">
        <v>325</v>
      </c>
      <c r="T14" s="155">
        <v>27</v>
      </c>
      <c r="U14" s="155">
        <v>4</v>
      </c>
      <c r="V14" s="155">
        <v>2</v>
      </c>
      <c r="W14" s="155">
        <v>7</v>
      </c>
      <c r="X14" s="155">
        <v>0</v>
      </c>
      <c r="Y14" s="155">
        <v>9</v>
      </c>
      <c r="Z14" s="155">
        <v>1</v>
      </c>
      <c r="AA14" s="155">
        <v>3</v>
      </c>
      <c r="AB14" s="155">
        <v>1</v>
      </c>
      <c r="AC14" s="155">
        <v>58</v>
      </c>
      <c r="AD14" s="155">
        <v>1</v>
      </c>
      <c r="AE14" s="155">
        <v>8</v>
      </c>
      <c r="AF14" s="155">
        <v>2</v>
      </c>
      <c r="AG14" s="155">
        <v>44</v>
      </c>
      <c r="AH14" s="155">
        <v>37</v>
      </c>
      <c r="AI14" s="155">
        <v>1</v>
      </c>
      <c r="AJ14" s="155">
        <v>15</v>
      </c>
      <c r="AK14" s="155">
        <v>0</v>
      </c>
      <c r="AL14" s="155">
        <v>4</v>
      </c>
      <c r="AM14" s="155">
        <v>18</v>
      </c>
      <c r="AN14" s="155">
        <v>4</v>
      </c>
      <c r="AO14" s="155">
        <v>8</v>
      </c>
      <c r="AP14" s="155">
        <v>12</v>
      </c>
    </row>
    <row r="15" spans="1:42" customFormat="1" ht="15.75" x14ac:dyDescent="0.25">
      <c r="A15" s="178" t="s">
        <v>50</v>
      </c>
      <c r="B15" s="179">
        <v>280</v>
      </c>
      <c r="C15" s="155">
        <v>0</v>
      </c>
      <c r="D15" s="155">
        <v>0</v>
      </c>
      <c r="E15" s="155">
        <v>1</v>
      </c>
      <c r="F15" s="155">
        <v>0</v>
      </c>
      <c r="G15" s="155">
        <v>0</v>
      </c>
      <c r="H15" s="155">
        <v>9</v>
      </c>
      <c r="I15" s="155">
        <v>0</v>
      </c>
      <c r="J15" s="155">
        <v>1</v>
      </c>
      <c r="K15" s="155">
        <v>0</v>
      </c>
      <c r="L15" s="155">
        <v>0</v>
      </c>
      <c r="M15" s="155">
        <v>1</v>
      </c>
      <c r="N15" s="155">
        <v>0</v>
      </c>
      <c r="O15" s="155">
        <v>1</v>
      </c>
      <c r="P15" s="155">
        <v>1</v>
      </c>
      <c r="Q15" s="155">
        <v>3</v>
      </c>
      <c r="R15" s="155">
        <v>0</v>
      </c>
      <c r="S15" s="155">
        <v>146</v>
      </c>
      <c r="T15" s="155">
        <v>19</v>
      </c>
      <c r="U15" s="155">
        <v>0</v>
      </c>
      <c r="V15" s="155">
        <v>2</v>
      </c>
      <c r="W15" s="155">
        <v>0</v>
      </c>
      <c r="X15" s="155">
        <v>0</v>
      </c>
      <c r="Y15" s="155">
        <v>1</v>
      </c>
      <c r="Z15" s="155">
        <v>0</v>
      </c>
      <c r="AA15" s="155">
        <v>0</v>
      </c>
      <c r="AB15" s="155">
        <v>0</v>
      </c>
      <c r="AC15" s="155">
        <v>41</v>
      </c>
      <c r="AD15" s="155">
        <v>0</v>
      </c>
      <c r="AE15" s="155">
        <v>1</v>
      </c>
      <c r="AF15" s="155">
        <v>1</v>
      </c>
      <c r="AG15" s="155">
        <v>13</v>
      </c>
      <c r="AH15" s="155">
        <v>15</v>
      </c>
      <c r="AI15" s="155">
        <v>0</v>
      </c>
      <c r="AJ15" s="155">
        <v>11</v>
      </c>
      <c r="AK15" s="155">
        <v>0</v>
      </c>
      <c r="AL15" s="155">
        <v>0</v>
      </c>
      <c r="AM15" s="155">
        <v>5</v>
      </c>
      <c r="AN15" s="155">
        <v>1</v>
      </c>
      <c r="AO15" s="155">
        <v>1</v>
      </c>
      <c r="AP15" s="155">
        <v>6</v>
      </c>
    </row>
    <row r="16" spans="1:42" customFormat="1" ht="15.75" x14ac:dyDescent="0.25">
      <c r="A16" s="178" t="s">
        <v>51</v>
      </c>
      <c r="B16" s="179">
        <v>263</v>
      </c>
      <c r="C16" s="155">
        <v>0</v>
      </c>
      <c r="D16" s="155">
        <v>0</v>
      </c>
      <c r="E16" s="155">
        <v>2</v>
      </c>
      <c r="F16" s="155">
        <v>0</v>
      </c>
      <c r="G16" s="155">
        <v>4</v>
      </c>
      <c r="H16" s="155">
        <v>23</v>
      </c>
      <c r="I16" s="155">
        <v>0</v>
      </c>
      <c r="J16" s="155">
        <v>3</v>
      </c>
      <c r="K16" s="155">
        <v>0</v>
      </c>
      <c r="L16" s="155">
        <v>0</v>
      </c>
      <c r="M16" s="155">
        <v>2</v>
      </c>
      <c r="N16" s="155">
        <v>0</v>
      </c>
      <c r="O16" s="155">
        <v>0</v>
      </c>
      <c r="P16" s="155">
        <v>1</v>
      </c>
      <c r="Q16" s="155">
        <v>2</v>
      </c>
      <c r="R16" s="155">
        <v>0</v>
      </c>
      <c r="S16" s="155">
        <v>90</v>
      </c>
      <c r="T16" s="155">
        <v>13</v>
      </c>
      <c r="U16" s="155">
        <v>1</v>
      </c>
      <c r="V16" s="155">
        <v>1</v>
      </c>
      <c r="W16" s="155">
        <v>0</v>
      </c>
      <c r="X16" s="155">
        <v>0</v>
      </c>
      <c r="Y16" s="155">
        <v>0</v>
      </c>
      <c r="Z16" s="155">
        <v>0</v>
      </c>
      <c r="AA16" s="155">
        <v>0</v>
      </c>
      <c r="AB16" s="155">
        <v>0</v>
      </c>
      <c r="AC16" s="155">
        <v>43</v>
      </c>
      <c r="AD16" s="155">
        <v>0</v>
      </c>
      <c r="AE16" s="155">
        <v>4</v>
      </c>
      <c r="AF16" s="155">
        <v>0</v>
      </c>
      <c r="AG16" s="155">
        <v>20</v>
      </c>
      <c r="AH16" s="155">
        <v>11</v>
      </c>
      <c r="AI16" s="155">
        <v>1</v>
      </c>
      <c r="AJ16" s="155">
        <v>23</v>
      </c>
      <c r="AK16" s="155">
        <v>0</v>
      </c>
      <c r="AL16" s="155">
        <v>1</v>
      </c>
      <c r="AM16" s="155">
        <v>7</v>
      </c>
      <c r="AN16" s="155">
        <v>2</v>
      </c>
      <c r="AO16" s="155">
        <v>1</v>
      </c>
      <c r="AP16" s="155">
        <v>8</v>
      </c>
    </row>
    <row r="17" spans="1:42" customFormat="1" ht="15.75" x14ac:dyDescent="0.25">
      <c r="A17" s="178" t="s">
        <v>52</v>
      </c>
      <c r="B17" s="179">
        <v>570</v>
      </c>
      <c r="C17" s="155">
        <v>0</v>
      </c>
      <c r="D17" s="155">
        <v>27</v>
      </c>
      <c r="E17" s="155">
        <v>19</v>
      </c>
      <c r="F17" s="155">
        <v>2</v>
      </c>
      <c r="G17" s="155">
        <v>6</v>
      </c>
      <c r="H17" s="155">
        <v>30</v>
      </c>
      <c r="I17" s="155">
        <v>3</v>
      </c>
      <c r="J17" s="155">
        <v>3</v>
      </c>
      <c r="K17" s="155">
        <v>3</v>
      </c>
      <c r="L17" s="155">
        <v>1</v>
      </c>
      <c r="M17" s="155">
        <v>7</v>
      </c>
      <c r="N17" s="155">
        <v>1</v>
      </c>
      <c r="O17" s="155">
        <v>11</v>
      </c>
      <c r="P17" s="155">
        <v>3</v>
      </c>
      <c r="Q17" s="155">
        <v>5</v>
      </c>
      <c r="R17" s="155">
        <v>3</v>
      </c>
      <c r="S17" s="155">
        <v>57</v>
      </c>
      <c r="T17" s="155">
        <v>14</v>
      </c>
      <c r="U17" s="155">
        <v>2</v>
      </c>
      <c r="V17" s="155">
        <v>3</v>
      </c>
      <c r="W17" s="155">
        <v>3</v>
      </c>
      <c r="X17" s="155">
        <v>2</v>
      </c>
      <c r="Y17" s="155">
        <v>1</v>
      </c>
      <c r="Z17" s="155">
        <v>6</v>
      </c>
      <c r="AA17" s="155">
        <v>2</v>
      </c>
      <c r="AB17" s="155">
        <v>10</v>
      </c>
      <c r="AC17" s="155">
        <v>33</v>
      </c>
      <c r="AD17" s="155">
        <v>1</v>
      </c>
      <c r="AE17" s="155">
        <v>5</v>
      </c>
      <c r="AF17" s="155">
        <v>0</v>
      </c>
      <c r="AG17" s="155">
        <v>19</v>
      </c>
      <c r="AH17" s="155">
        <v>174</v>
      </c>
      <c r="AI17" s="155">
        <v>13</v>
      </c>
      <c r="AJ17" s="155">
        <v>20</v>
      </c>
      <c r="AK17" s="155">
        <v>0</v>
      </c>
      <c r="AL17" s="155">
        <v>11</v>
      </c>
      <c r="AM17" s="155">
        <v>14</v>
      </c>
      <c r="AN17" s="155">
        <v>30</v>
      </c>
      <c r="AO17" s="155">
        <v>14</v>
      </c>
      <c r="AP17" s="155">
        <v>12</v>
      </c>
    </row>
    <row r="18" spans="1:42" customFormat="1" ht="15.75" x14ac:dyDescent="0.25">
      <c r="A18" s="178" t="s">
        <v>53</v>
      </c>
      <c r="B18" s="179">
        <v>428</v>
      </c>
      <c r="C18" s="155">
        <v>1</v>
      </c>
      <c r="D18" s="155">
        <v>0</v>
      </c>
      <c r="E18" s="155">
        <v>11</v>
      </c>
      <c r="F18" s="155">
        <v>3</v>
      </c>
      <c r="G18" s="155">
        <v>5</v>
      </c>
      <c r="H18" s="155">
        <v>16</v>
      </c>
      <c r="I18" s="155">
        <v>0</v>
      </c>
      <c r="J18" s="155">
        <v>0</v>
      </c>
      <c r="K18" s="155">
        <v>0</v>
      </c>
      <c r="L18" s="155">
        <v>0</v>
      </c>
      <c r="M18" s="155">
        <v>1</v>
      </c>
      <c r="N18" s="155">
        <v>0</v>
      </c>
      <c r="O18" s="155">
        <v>1</v>
      </c>
      <c r="P18" s="155">
        <v>1</v>
      </c>
      <c r="Q18" s="155">
        <v>3</v>
      </c>
      <c r="R18" s="155">
        <v>1</v>
      </c>
      <c r="S18" s="155">
        <v>244</v>
      </c>
      <c r="T18" s="155">
        <v>10</v>
      </c>
      <c r="U18" s="155">
        <v>0</v>
      </c>
      <c r="V18" s="155">
        <v>0</v>
      </c>
      <c r="W18" s="155">
        <v>2</v>
      </c>
      <c r="X18" s="155">
        <v>0</v>
      </c>
      <c r="Y18" s="155">
        <v>3</v>
      </c>
      <c r="Z18" s="155">
        <v>0</v>
      </c>
      <c r="AA18" s="155">
        <v>0</v>
      </c>
      <c r="AB18" s="155">
        <v>0</v>
      </c>
      <c r="AC18" s="155">
        <v>35</v>
      </c>
      <c r="AD18" s="155">
        <v>1</v>
      </c>
      <c r="AE18" s="155">
        <v>3</v>
      </c>
      <c r="AF18" s="155">
        <v>0</v>
      </c>
      <c r="AG18" s="155">
        <v>31</v>
      </c>
      <c r="AH18" s="155">
        <v>13</v>
      </c>
      <c r="AI18" s="155">
        <v>3</v>
      </c>
      <c r="AJ18" s="155">
        <v>12</v>
      </c>
      <c r="AK18" s="155">
        <v>0</v>
      </c>
      <c r="AL18" s="155">
        <v>1</v>
      </c>
      <c r="AM18" s="155">
        <v>7</v>
      </c>
      <c r="AN18" s="155">
        <v>6</v>
      </c>
      <c r="AO18" s="155">
        <v>7</v>
      </c>
      <c r="AP18" s="155">
        <v>7</v>
      </c>
    </row>
    <row r="19" spans="1:42" customFormat="1" ht="15.75" x14ac:dyDescent="0.25">
      <c r="A19" s="178" t="s">
        <v>54</v>
      </c>
      <c r="B19" s="179">
        <v>141</v>
      </c>
      <c r="C19" s="155">
        <v>0</v>
      </c>
      <c r="D19" s="155">
        <v>0</v>
      </c>
      <c r="E19" s="155">
        <v>4</v>
      </c>
      <c r="F19" s="155">
        <v>0</v>
      </c>
      <c r="G19" s="155">
        <v>2</v>
      </c>
      <c r="H19" s="155">
        <v>7</v>
      </c>
      <c r="I19" s="155">
        <v>0</v>
      </c>
      <c r="J19" s="155">
        <v>0</v>
      </c>
      <c r="K19" s="155">
        <v>0</v>
      </c>
      <c r="L19" s="155">
        <v>1</v>
      </c>
      <c r="M19" s="155">
        <v>0</v>
      </c>
      <c r="N19" s="155">
        <v>0</v>
      </c>
      <c r="O19" s="155">
        <v>1</v>
      </c>
      <c r="P19" s="155">
        <v>1</v>
      </c>
      <c r="Q19" s="155">
        <v>0</v>
      </c>
      <c r="R19" s="155">
        <v>1</v>
      </c>
      <c r="S19" s="155">
        <v>67</v>
      </c>
      <c r="T19" s="155">
        <v>4</v>
      </c>
      <c r="U19" s="155">
        <v>0</v>
      </c>
      <c r="V19" s="155">
        <v>0</v>
      </c>
      <c r="W19" s="155">
        <v>1</v>
      </c>
      <c r="X19" s="155">
        <v>0</v>
      </c>
      <c r="Y19" s="155">
        <v>2</v>
      </c>
      <c r="Z19" s="155">
        <v>0</v>
      </c>
      <c r="AA19" s="155">
        <v>1</v>
      </c>
      <c r="AB19" s="155">
        <v>1</v>
      </c>
      <c r="AC19" s="155">
        <v>12</v>
      </c>
      <c r="AD19" s="155">
        <v>0</v>
      </c>
      <c r="AE19" s="155">
        <v>2</v>
      </c>
      <c r="AF19" s="155">
        <v>0</v>
      </c>
      <c r="AG19" s="155">
        <v>13</v>
      </c>
      <c r="AH19" s="155">
        <v>3</v>
      </c>
      <c r="AI19" s="155">
        <v>0</v>
      </c>
      <c r="AJ19" s="155">
        <v>5</v>
      </c>
      <c r="AK19" s="155">
        <v>0</v>
      </c>
      <c r="AL19" s="155">
        <v>0</v>
      </c>
      <c r="AM19" s="155">
        <v>4</v>
      </c>
      <c r="AN19" s="155">
        <v>1</v>
      </c>
      <c r="AO19" s="155">
        <v>2</v>
      </c>
      <c r="AP19" s="155">
        <v>6</v>
      </c>
    </row>
    <row r="20" spans="1:42" customFormat="1" ht="15.75" x14ac:dyDescent="0.25">
      <c r="A20" s="178" t="s">
        <v>55</v>
      </c>
      <c r="B20" s="179">
        <v>109</v>
      </c>
      <c r="C20" s="155">
        <v>0</v>
      </c>
      <c r="D20" s="155">
        <v>0</v>
      </c>
      <c r="E20" s="155">
        <v>2</v>
      </c>
      <c r="F20" s="155">
        <v>1</v>
      </c>
      <c r="G20" s="155">
        <v>2</v>
      </c>
      <c r="H20" s="155">
        <v>8</v>
      </c>
      <c r="I20" s="155">
        <v>0</v>
      </c>
      <c r="J20" s="155">
        <v>0</v>
      </c>
      <c r="K20" s="155">
        <v>0</v>
      </c>
      <c r="L20" s="155">
        <v>0</v>
      </c>
      <c r="M20" s="155">
        <v>3</v>
      </c>
      <c r="N20" s="155">
        <v>0</v>
      </c>
      <c r="O20" s="155">
        <v>4</v>
      </c>
      <c r="P20" s="155">
        <v>0</v>
      </c>
      <c r="Q20" s="155">
        <v>1</v>
      </c>
      <c r="R20" s="155">
        <v>0</v>
      </c>
      <c r="S20" s="155">
        <v>54</v>
      </c>
      <c r="T20" s="155">
        <v>1</v>
      </c>
      <c r="U20" s="155">
        <v>0</v>
      </c>
      <c r="V20" s="155">
        <v>0</v>
      </c>
      <c r="W20" s="155">
        <v>2</v>
      </c>
      <c r="X20" s="155">
        <v>0</v>
      </c>
      <c r="Y20" s="155">
        <v>1</v>
      </c>
      <c r="Z20" s="155">
        <v>0</v>
      </c>
      <c r="AA20" s="155">
        <v>0</v>
      </c>
      <c r="AB20" s="155">
        <v>0</v>
      </c>
      <c r="AC20" s="155">
        <v>8</v>
      </c>
      <c r="AD20" s="155">
        <v>0</v>
      </c>
      <c r="AE20" s="155">
        <v>1</v>
      </c>
      <c r="AF20" s="155">
        <v>0</v>
      </c>
      <c r="AG20" s="155">
        <v>5</v>
      </c>
      <c r="AH20" s="155">
        <v>3</v>
      </c>
      <c r="AI20" s="155">
        <v>0</v>
      </c>
      <c r="AJ20" s="155">
        <v>7</v>
      </c>
      <c r="AK20" s="155">
        <v>0</v>
      </c>
      <c r="AL20" s="155">
        <v>0</v>
      </c>
      <c r="AM20" s="155">
        <v>3</v>
      </c>
      <c r="AN20" s="155">
        <v>0</v>
      </c>
      <c r="AO20" s="155">
        <v>0</v>
      </c>
      <c r="AP20" s="155">
        <v>3</v>
      </c>
    </row>
    <row r="21" spans="1:42" customFormat="1" ht="15.75" x14ac:dyDescent="0.25">
      <c r="A21" s="178" t="s">
        <v>56</v>
      </c>
      <c r="B21" s="179">
        <v>130</v>
      </c>
      <c r="C21" s="155">
        <v>0</v>
      </c>
      <c r="D21" s="155">
        <v>0</v>
      </c>
      <c r="E21" s="155">
        <v>3</v>
      </c>
      <c r="F21" s="155">
        <v>0</v>
      </c>
      <c r="G21" s="155">
        <v>0</v>
      </c>
      <c r="H21" s="155">
        <v>12</v>
      </c>
      <c r="I21" s="155">
        <v>0</v>
      </c>
      <c r="J21" s="155">
        <v>1</v>
      </c>
      <c r="K21" s="155">
        <v>0</v>
      </c>
      <c r="L21" s="155">
        <v>0</v>
      </c>
      <c r="M21" s="155">
        <v>2</v>
      </c>
      <c r="N21" s="155">
        <v>0</v>
      </c>
      <c r="O21" s="155">
        <v>0</v>
      </c>
      <c r="P21" s="155">
        <v>1</v>
      </c>
      <c r="Q21" s="155">
        <v>3</v>
      </c>
      <c r="R21" s="155">
        <v>1</v>
      </c>
      <c r="S21" s="155">
        <v>47</v>
      </c>
      <c r="T21" s="155">
        <v>4</v>
      </c>
      <c r="U21" s="155">
        <v>0</v>
      </c>
      <c r="V21" s="155">
        <v>0</v>
      </c>
      <c r="W21" s="155">
        <v>0</v>
      </c>
      <c r="X21" s="155">
        <v>0</v>
      </c>
      <c r="Y21" s="155">
        <v>0</v>
      </c>
      <c r="Z21" s="155">
        <v>0</v>
      </c>
      <c r="AA21" s="155">
        <v>0</v>
      </c>
      <c r="AB21" s="155">
        <v>0</v>
      </c>
      <c r="AC21" s="155">
        <v>12</v>
      </c>
      <c r="AD21" s="155">
        <v>0</v>
      </c>
      <c r="AE21" s="155">
        <v>3</v>
      </c>
      <c r="AF21" s="155">
        <v>0</v>
      </c>
      <c r="AG21" s="155">
        <v>11</v>
      </c>
      <c r="AH21" s="155">
        <v>5</v>
      </c>
      <c r="AI21" s="155">
        <v>0</v>
      </c>
      <c r="AJ21" s="155">
        <v>15</v>
      </c>
      <c r="AK21" s="155">
        <v>0</v>
      </c>
      <c r="AL21" s="155">
        <v>1</v>
      </c>
      <c r="AM21" s="155">
        <v>2</v>
      </c>
      <c r="AN21" s="155">
        <v>1</v>
      </c>
      <c r="AO21" s="155">
        <v>2</v>
      </c>
      <c r="AP21" s="155">
        <v>4</v>
      </c>
    </row>
    <row r="22" spans="1:42" customFormat="1" ht="15.75" x14ac:dyDescent="0.25">
      <c r="A22" s="178" t="s">
        <v>57</v>
      </c>
      <c r="B22" s="179">
        <v>82</v>
      </c>
      <c r="C22" s="155">
        <v>0</v>
      </c>
      <c r="D22" s="155">
        <v>0</v>
      </c>
      <c r="E22" s="155">
        <v>0</v>
      </c>
      <c r="F22" s="155">
        <v>2</v>
      </c>
      <c r="G22" s="155">
        <v>0</v>
      </c>
      <c r="H22" s="155">
        <v>7</v>
      </c>
      <c r="I22" s="155">
        <v>0</v>
      </c>
      <c r="J22" s="155">
        <v>2</v>
      </c>
      <c r="K22" s="155">
        <v>0</v>
      </c>
      <c r="L22" s="155">
        <v>0</v>
      </c>
      <c r="M22" s="155">
        <v>1</v>
      </c>
      <c r="N22" s="155">
        <v>0</v>
      </c>
      <c r="O22" s="155">
        <v>0</v>
      </c>
      <c r="P22" s="155">
        <v>2</v>
      </c>
      <c r="Q22" s="155">
        <v>0</v>
      </c>
      <c r="R22" s="155">
        <v>0</v>
      </c>
      <c r="S22" s="155">
        <v>33</v>
      </c>
      <c r="T22" s="155">
        <v>3</v>
      </c>
      <c r="U22" s="155">
        <v>0</v>
      </c>
      <c r="V22" s="155">
        <v>0</v>
      </c>
      <c r="W22" s="155">
        <v>0</v>
      </c>
      <c r="X22" s="155">
        <v>0</v>
      </c>
      <c r="Y22" s="155">
        <v>0</v>
      </c>
      <c r="Z22" s="155">
        <v>0</v>
      </c>
      <c r="AA22" s="155">
        <v>0</v>
      </c>
      <c r="AB22" s="155">
        <v>0</v>
      </c>
      <c r="AC22" s="155">
        <v>9</v>
      </c>
      <c r="AD22" s="155">
        <v>0</v>
      </c>
      <c r="AE22" s="155">
        <v>1</v>
      </c>
      <c r="AF22" s="155">
        <v>0</v>
      </c>
      <c r="AG22" s="155">
        <v>7</v>
      </c>
      <c r="AH22" s="155">
        <v>5</v>
      </c>
      <c r="AI22" s="155">
        <v>0</v>
      </c>
      <c r="AJ22" s="155">
        <v>2</v>
      </c>
      <c r="AK22" s="155">
        <v>0</v>
      </c>
      <c r="AL22" s="155">
        <v>0</v>
      </c>
      <c r="AM22" s="155">
        <v>2</v>
      </c>
      <c r="AN22" s="155">
        <v>0</v>
      </c>
      <c r="AO22" s="155">
        <v>3</v>
      </c>
      <c r="AP22" s="155">
        <v>3</v>
      </c>
    </row>
    <row r="23" spans="1:42" customFormat="1" ht="15.75" x14ac:dyDescent="0.25">
      <c r="A23" s="178" t="s">
        <v>58</v>
      </c>
      <c r="B23" s="179">
        <v>98</v>
      </c>
      <c r="C23" s="155">
        <v>0</v>
      </c>
      <c r="D23" s="155">
        <v>0</v>
      </c>
      <c r="E23" s="155">
        <v>2</v>
      </c>
      <c r="F23" s="155">
        <v>0</v>
      </c>
      <c r="G23" s="155">
        <v>1</v>
      </c>
      <c r="H23" s="155">
        <v>4</v>
      </c>
      <c r="I23" s="155">
        <v>0</v>
      </c>
      <c r="J23" s="155">
        <v>0</v>
      </c>
      <c r="K23" s="155">
        <v>0</v>
      </c>
      <c r="L23" s="155">
        <v>0</v>
      </c>
      <c r="M23" s="155">
        <v>1</v>
      </c>
      <c r="N23" s="155">
        <v>0</v>
      </c>
      <c r="O23" s="155">
        <v>1</v>
      </c>
      <c r="P23" s="155">
        <v>0</v>
      </c>
      <c r="Q23" s="155">
        <v>5</v>
      </c>
      <c r="R23" s="155">
        <v>0</v>
      </c>
      <c r="S23" s="155">
        <v>32</v>
      </c>
      <c r="T23" s="155">
        <v>4</v>
      </c>
      <c r="U23" s="155">
        <v>0</v>
      </c>
      <c r="V23" s="155">
        <v>0</v>
      </c>
      <c r="W23" s="155">
        <v>1</v>
      </c>
      <c r="X23" s="155">
        <v>0</v>
      </c>
      <c r="Y23" s="155">
        <v>2</v>
      </c>
      <c r="Z23" s="155">
        <v>3</v>
      </c>
      <c r="AA23" s="155">
        <v>0</v>
      </c>
      <c r="AB23" s="155">
        <v>0</v>
      </c>
      <c r="AC23" s="155">
        <v>17</v>
      </c>
      <c r="AD23" s="155">
        <v>0</v>
      </c>
      <c r="AE23" s="155">
        <v>1</v>
      </c>
      <c r="AF23" s="155">
        <v>0</v>
      </c>
      <c r="AG23" s="155">
        <v>5</v>
      </c>
      <c r="AH23" s="155">
        <v>5</v>
      </c>
      <c r="AI23" s="155">
        <v>0</v>
      </c>
      <c r="AJ23" s="155">
        <v>1</v>
      </c>
      <c r="AK23" s="155">
        <v>0</v>
      </c>
      <c r="AL23" s="155">
        <v>2</v>
      </c>
      <c r="AM23" s="155">
        <v>4</v>
      </c>
      <c r="AN23" s="155">
        <v>1</v>
      </c>
      <c r="AO23" s="155">
        <v>2</v>
      </c>
      <c r="AP23" s="155">
        <v>4</v>
      </c>
    </row>
    <row r="24" spans="1:42" customFormat="1" ht="15.75" x14ac:dyDescent="0.25">
      <c r="A24" s="178" t="s">
        <v>59</v>
      </c>
      <c r="B24" s="179">
        <v>39</v>
      </c>
      <c r="C24" s="155">
        <v>0</v>
      </c>
      <c r="D24" s="155">
        <v>0</v>
      </c>
      <c r="E24" s="155">
        <v>0</v>
      </c>
      <c r="F24" s="155">
        <v>0</v>
      </c>
      <c r="G24" s="155">
        <v>0</v>
      </c>
      <c r="H24" s="155">
        <v>3</v>
      </c>
      <c r="I24" s="155">
        <v>0</v>
      </c>
      <c r="J24" s="155">
        <v>1</v>
      </c>
      <c r="K24" s="155">
        <v>0</v>
      </c>
      <c r="L24" s="155">
        <v>0</v>
      </c>
      <c r="M24" s="155">
        <v>0</v>
      </c>
      <c r="N24" s="155">
        <v>0</v>
      </c>
      <c r="O24" s="155">
        <v>1</v>
      </c>
      <c r="P24" s="155">
        <v>0</v>
      </c>
      <c r="Q24" s="155">
        <v>1</v>
      </c>
      <c r="R24" s="155">
        <v>0</v>
      </c>
      <c r="S24" s="155">
        <v>18</v>
      </c>
      <c r="T24" s="155">
        <v>1</v>
      </c>
      <c r="U24" s="155">
        <v>0</v>
      </c>
      <c r="V24" s="155">
        <v>1</v>
      </c>
      <c r="W24" s="155">
        <v>0</v>
      </c>
      <c r="X24" s="155">
        <v>0</v>
      </c>
      <c r="Y24" s="155">
        <v>1</v>
      </c>
      <c r="Z24" s="155">
        <v>0</v>
      </c>
      <c r="AA24" s="155">
        <v>0</v>
      </c>
      <c r="AB24" s="155">
        <v>0</v>
      </c>
      <c r="AC24" s="155">
        <v>1</v>
      </c>
      <c r="AD24" s="155">
        <v>0</v>
      </c>
      <c r="AE24" s="155">
        <v>0</v>
      </c>
      <c r="AF24" s="155">
        <v>0</v>
      </c>
      <c r="AG24" s="155">
        <v>5</v>
      </c>
      <c r="AH24" s="155">
        <v>2</v>
      </c>
      <c r="AI24" s="155">
        <v>1</v>
      </c>
      <c r="AJ24" s="155">
        <v>0</v>
      </c>
      <c r="AK24" s="155">
        <v>0</v>
      </c>
      <c r="AL24" s="155">
        <v>0</v>
      </c>
      <c r="AM24" s="155">
        <v>1</v>
      </c>
      <c r="AN24" s="155">
        <v>0</v>
      </c>
      <c r="AO24" s="155">
        <v>0</v>
      </c>
      <c r="AP24" s="155">
        <v>2</v>
      </c>
    </row>
    <row r="25" spans="1:42" customFormat="1" ht="15.75" x14ac:dyDescent="0.25">
      <c r="A25" s="178" t="s">
        <v>60</v>
      </c>
      <c r="B25" s="179">
        <v>193</v>
      </c>
      <c r="C25" s="155">
        <v>0</v>
      </c>
      <c r="D25" s="155">
        <v>1</v>
      </c>
      <c r="E25" s="155">
        <v>2</v>
      </c>
      <c r="F25" s="155">
        <v>0</v>
      </c>
      <c r="G25" s="155">
        <v>0</v>
      </c>
      <c r="H25" s="155">
        <v>7</v>
      </c>
      <c r="I25" s="155">
        <v>0</v>
      </c>
      <c r="J25" s="155">
        <v>0</v>
      </c>
      <c r="K25" s="155">
        <v>0</v>
      </c>
      <c r="L25" s="155">
        <v>0</v>
      </c>
      <c r="M25" s="155">
        <v>1</v>
      </c>
      <c r="N25" s="155">
        <v>0</v>
      </c>
      <c r="O25" s="155">
        <v>0</v>
      </c>
      <c r="P25" s="155">
        <v>0</v>
      </c>
      <c r="Q25" s="155">
        <v>2</v>
      </c>
      <c r="R25" s="155">
        <v>3</v>
      </c>
      <c r="S25" s="155">
        <v>115</v>
      </c>
      <c r="T25" s="155">
        <v>4</v>
      </c>
      <c r="U25" s="155">
        <v>1</v>
      </c>
      <c r="V25" s="155">
        <v>0</v>
      </c>
      <c r="W25" s="155">
        <v>0</v>
      </c>
      <c r="X25" s="155">
        <v>0</v>
      </c>
      <c r="Y25" s="155">
        <v>1</v>
      </c>
      <c r="Z25" s="155">
        <v>0</v>
      </c>
      <c r="AA25" s="155">
        <v>0</v>
      </c>
      <c r="AB25" s="155">
        <v>0</v>
      </c>
      <c r="AC25" s="155">
        <v>22</v>
      </c>
      <c r="AD25" s="155">
        <v>0</v>
      </c>
      <c r="AE25" s="155">
        <v>1</v>
      </c>
      <c r="AF25" s="155">
        <v>0</v>
      </c>
      <c r="AG25" s="155">
        <v>9</v>
      </c>
      <c r="AH25" s="155">
        <v>7</v>
      </c>
      <c r="AI25" s="155">
        <v>0</v>
      </c>
      <c r="AJ25" s="155">
        <v>9</v>
      </c>
      <c r="AK25" s="155">
        <v>0</v>
      </c>
      <c r="AL25" s="155">
        <v>0</v>
      </c>
      <c r="AM25" s="155">
        <v>3</v>
      </c>
      <c r="AN25" s="155">
        <v>0</v>
      </c>
      <c r="AO25" s="155">
        <v>1</v>
      </c>
      <c r="AP25" s="155">
        <v>4</v>
      </c>
    </row>
    <row r="26" spans="1:42" customFormat="1" ht="15.75" x14ac:dyDescent="0.25">
      <c r="A26" s="178" t="s">
        <v>61</v>
      </c>
      <c r="B26" s="179">
        <v>291</v>
      </c>
      <c r="C26" s="155">
        <v>0</v>
      </c>
      <c r="D26" s="155">
        <v>0</v>
      </c>
      <c r="E26" s="155">
        <v>0</v>
      </c>
      <c r="F26" s="155">
        <v>0</v>
      </c>
      <c r="G26" s="155">
        <v>0</v>
      </c>
      <c r="H26" s="155">
        <v>11</v>
      </c>
      <c r="I26" s="155">
        <v>0</v>
      </c>
      <c r="J26" s="155">
        <v>0</v>
      </c>
      <c r="K26" s="155">
        <v>0</v>
      </c>
      <c r="L26" s="155">
        <v>0</v>
      </c>
      <c r="M26" s="155">
        <v>1</v>
      </c>
      <c r="N26" s="155">
        <v>0</v>
      </c>
      <c r="O26" s="155">
        <v>0</v>
      </c>
      <c r="P26" s="155">
        <v>0</v>
      </c>
      <c r="Q26" s="155">
        <v>2</v>
      </c>
      <c r="R26" s="155">
        <v>0</v>
      </c>
      <c r="S26" s="155">
        <v>191</v>
      </c>
      <c r="T26" s="155">
        <v>7</v>
      </c>
      <c r="U26" s="155">
        <v>0</v>
      </c>
      <c r="V26" s="155">
        <v>0</v>
      </c>
      <c r="W26" s="155">
        <v>0</v>
      </c>
      <c r="X26" s="155">
        <v>0</v>
      </c>
      <c r="Y26" s="155">
        <v>0</v>
      </c>
      <c r="Z26" s="155">
        <v>0</v>
      </c>
      <c r="AA26" s="155">
        <v>0</v>
      </c>
      <c r="AB26" s="155">
        <v>0</v>
      </c>
      <c r="AC26" s="155">
        <v>25</v>
      </c>
      <c r="AD26" s="155">
        <v>0</v>
      </c>
      <c r="AE26" s="155">
        <v>0</v>
      </c>
      <c r="AF26" s="155">
        <v>0</v>
      </c>
      <c r="AG26" s="155">
        <v>18</v>
      </c>
      <c r="AH26" s="155">
        <v>12</v>
      </c>
      <c r="AI26" s="155">
        <v>0</v>
      </c>
      <c r="AJ26" s="155">
        <v>8</v>
      </c>
      <c r="AK26" s="155">
        <v>0</v>
      </c>
      <c r="AL26" s="155">
        <v>0</v>
      </c>
      <c r="AM26" s="155">
        <v>5</v>
      </c>
      <c r="AN26" s="155">
        <v>3</v>
      </c>
      <c r="AO26" s="155">
        <v>3</v>
      </c>
      <c r="AP26" s="155">
        <v>5</v>
      </c>
    </row>
    <row r="27" spans="1:42" customFormat="1" ht="15.75" x14ac:dyDescent="0.25">
      <c r="A27" s="178" t="s">
        <v>62</v>
      </c>
      <c r="B27" s="179">
        <v>270</v>
      </c>
      <c r="C27" s="155">
        <v>0</v>
      </c>
      <c r="D27" s="155">
        <v>0</v>
      </c>
      <c r="E27" s="155">
        <v>2</v>
      </c>
      <c r="F27" s="155">
        <v>4</v>
      </c>
      <c r="G27" s="155">
        <v>2</v>
      </c>
      <c r="H27" s="155">
        <v>4</v>
      </c>
      <c r="I27" s="155">
        <v>0</v>
      </c>
      <c r="J27" s="155">
        <v>0</v>
      </c>
      <c r="K27" s="155">
        <v>0</v>
      </c>
      <c r="L27" s="155">
        <v>2</v>
      </c>
      <c r="M27" s="155">
        <v>0</v>
      </c>
      <c r="N27" s="155">
        <v>0</v>
      </c>
      <c r="O27" s="155">
        <v>4</v>
      </c>
      <c r="P27" s="155">
        <v>1</v>
      </c>
      <c r="Q27" s="155">
        <v>1</v>
      </c>
      <c r="R27" s="155">
        <v>0</v>
      </c>
      <c r="S27" s="155">
        <v>156</v>
      </c>
      <c r="T27" s="155">
        <v>9</v>
      </c>
      <c r="U27" s="155">
        <v>3</v>
      </c>
      <c r="V27" s="155">
        <v>0</v>
      </c>
      <c r="W27" s="155">
        <v>0</v>
      </c>
      <c r="X27" s="155">
        <v>0</v>
      </c>
      <c r="Y27" s="155">
        <v>0</v>
      </c>
      <c r="Z27" s="155">
        <v>0</v>
      </c>
      <c r="AA27" s="155">
        <v>0</v>
      </c>
      <c r="AB27" s="155">
        <v>0</v>
      </c>
      <c r="AC27" s="155">
        <v>25</v>
      </c>
      <c r="AD27" s="155">
        <v>0</v>
      </c>
      <c r="AE27" s="155">
        <v>2</v>
      </c>
      <c r="AF27" s="155">
        <v>0</v>
      </c>
      <c r="AG27" s="155">
        <v>22</v>
      </c>
      <c r="AH27" s="155">
        <v>11</v>
      </c>
      <c r="AI27" s="155">
        <v>0</v>
      </c>
      <c r="AJ27" s="155">
        <v>6</v>
      </c>
      <c r="AK27" s="155">
        <v>0</v>
      </c>
      <c r="AL27" s="155">
        <v>4</v>
      </c>
      <c r="AM27" s="155">
        <v>4</v>
      </c>
      <c r="AN27" s="155">
        <v>1</v>
      </c>
      <c r="AO27" s="155">
        <v>2</v>
      </c>
      <c r="AP27" s="155">
        <v>5</v>
      </c>
    </row>
    <row r="28" spans="1:42" customFormat="1" ht="15.75" x14ac:dyDescent="0.25">
      <c r="A28" s="178" t="s">
        <v>63</v>
      </c>
      <c r="B28" s="179">
        <v>216</v>
      </c>
      <c r="C28" s="155">
        <v>0</v>
      </c>
      <c r="D28" s="155">
        <v>0</v>
      </c>
      <c r="E28" s="155">
        <v>1</v>
      </c>
      <c r="F28" s="155">
        <v>2</v>
      </c>
      <c r="G28" s="155">
        <v>1</v>
      </c>
      <c r="H28" s="155">
        <v>7</v>
      </c>
      <c r="I28" s="155">
        <v>0</v>
      </c>
      <c r="J28" s="155">
        <v>2</v>
      </c>
      <c r="K28" s="155">
        <v>1</v>
      </c>
      <c r="L28" s="155">
        <v>0</v>
      </c>
      <c r="M28" s="155">
        <v>3</v>
      </c>
      <c r="N28" s="155">
        <v>0</v>
      </c>
      <c r="O28" s="155">
        <v>1</v>
      </c>
      <c r="P28" s="155">
        <v>2</v>
      </c>
      <c r="Q28" s="155">
        <v>4</v>
      </c>
      <c r="R28" s="155">
        <v>1</v>
      </c>
      <c r="S28" s="155">
        <v>112</v>
      </c>
      <c r="T28" s="155">
        <v>5</v>
      </c>
      <c r="U28" s="155">
        <v>1</v>
      </c>
      <c r="V28" s="155">
        <v>0</v>
      </c>
      <c r="W28" s="155">
        <v>1</v>
      </c>
      <c r="X28" s="155">
        <v>0</v>
      </c>
      <c r="Y28" s="155">
        <v>0</v>
      </c>
      <c r="Z28" s="155">
        <v>0</v>
      </c>
      <c r="AA28" s="155">
        <v>0</v>
      </c>
      <c r="AB28" s="155">
        <v>0</v>
      </c>
      <c r="AC28" s="155">
        <v>15</v>
      </c>
      <c r="AD28" s="155">
        <v>0</v>
      </c>
      <c r="AE28" s="155">
        <v>1</v>
      </c>
      <c r="AF28" s="155">
        <v>0</v>
      </c>
      <c r="AG28" s="155">
        <v>24</v>
      </c>
      <c r="AH28" s="155">
        <v>10</v>
      </c>
      <c r="AI28" s="155">
        <v>1</v>
      </c>
      <c r="AJ28" s="155">
        <v>7</v>
      </c>
      <c r="AK28" s="155">
        <v>0</v>
      </c>
      <c r="AL28" s="155">
        <v>0</v>
      </c>
      <c r="AM28" s="155">
        <v>7</v>
      </c>
      <c r="AN28" s="155">
        <v>2</v>
      </c>
      <c r="AO28" s="155">
        <v>0</v>
      </c>
      <c r="AP28" s="155">
        <v>5</v>
      </c>
    </row>
    <row r="29" spans="1:42" customFormat="1" ht="15.75" x14ac:dyDescent="0.25">
      <c r="A29" s="178" t="s">
        <v>64</v>
      </c>
      <c r="B29" s="179">
        <v>32</v>
      </c>
      <c r="C29" s="155">
        <v>0</v>
      </c>
      <c r="D29" s="155">
        <v>0</v>
      </c>
      <c r="E29" s="155">
        <v>0</v>
      </c>
      <c r="F29" s="155">
        <v>0</v>
      </c>
      <c r="G29" s="155">
        <v>0</v>
      </c>
      <c r="H29" s="155">
        <v>3</v>
      </c>
      <c r="I29" s="155">
        <v>0</v>
      </c>
      <c r="J29" s="155">
        <v>0</v>
      </c>
      <c r="K29" s="155">
        <v>0</v>
      </c>
      <c r="L29" s="155">
        <v>0</v>
      </c>
      <c r="M29" s="155">
        <v>2</v>
      </c>
      <c r="N29" s="155">
        <v>0</v>
      </c>
      <c r="O29" s="155">
        <v>1</v>
      </c>
      <c r="P29" s="155">
        <v>0</v>
      </c>
      <c r="Q29" s="155">
        <v>0</v>
      </c>
      <c r="R29" s="155">
        <v>0</v>
      </c>
      <c r="S29" s="155">
        <v>9</v>
      </c>
      <c r="T29" s="155">
        <v>1</v>
      </c>
      <c r="U29" s="155">
        <v>0</v>
      </c>
      <c r="V29" s="155">
        <v>0</v>
      </c>
      <c r="W29" s="155">
        <v>0</v>
      </c>
      <c r="X29" s="155">
        <v>0</v>
      </c>
      <c r="Y29" s="155">
        <v>0</v>
      </c>
      <c r="Z29" s="155">
        <v>0</v>
      </c>
      <c r="AA29" s="155">
        <v>1</v>
      </c>
      <c r="AB29" s="155">
        <v>0</v>
      </c>
      <c r="AC29" s="155">
        <v>6</v>
      </c>
      <c r="AD29" s="155">
        <v>0</v>
      </c>
      <c r="AE29" s="155">
        <v>1</v>
      </c>
      <c r="AF29" s="155">
        <v>0</v>
      </c>
      <c r="AG29" s="155">
        <v>2</v>
      </c>
      <c r="AH29" s="155">
        <v>1</v>
      </c>
      <c r="AI29" s="155">
        <v>0</v>
      </c>
      <c r="AJ29" s="155">
        <v>3</v>
      </c>
      <c r="AK29" s="155">
        <v>0</v>
      </c>
      <c r="AL29" s="155">
        <v>0</v>
      </c>
      <c r="AM29" s="155">
        <v>0</v>
      </c>
      <c r="AN29" s="155">
        <v>0</v>
      </c>
      <c r="AO29" s="155">
        <v>1</v>
      </c>
      <c r="AP29" s="155">
        <v>1</v>
      </c>
    </row>
    <row r="30" spans="1:42" customFormat="1" ht="15.75" x14ac:dyDescent="0.25">
      <c r="A30" s="178" t="s">
        <v>65</v>
      </c>
      <c r="B30" s="179">
        <v>199</v>
      </c>
      <c r="C30" s="155">
        <v>0</v>
      </c>
      <c r="D30" s="155">
        <v>0</v>
      </c>
      <c r="E30" s="155">
        <v>1</v>
      </c>
      <c r="F30" s="155">
        <v>2</v>
      </c>
      <c r="G30" s="155">
        <v>0</v>
      </c>
      <c r="H30" s="155">
        <v>13</v>
      </c>
      <c r="I30" s="155">
        <v>0</v>
      </c>
      <c r="J30" s="155">
        <v>2</v>
      </c>
      <c r="K30" s="155">
        <v>0</v>
      </c>
      <c r="L30" s="155">
        <v>0</v>
      </c>
      <c r="M30" s="155">
        <v>0</v>
      </c>
      <c r="N30" s="155">
        <v>0</v>
      </c>
      <c r="O30" s="155">
        <v>0</v>
      </c>
      <c r="P30" s="155">
        <v>0</v>
      </c>
      <c r="Q30" s="155">
        <v>2</v>
      </c>
      <c r="R30" s="155">
        <v>0</v>
      </c>
      <c r="S30" s="155">
        <v>87</v>
      </c>
      <c r="T30" s="155">
        <v>9</v>
      </c>
      <c r="U30" s="155">
        <v>0</v>
      </c>
      <c r="V30" s="155">
        <v>0</v>
      </c>
      <c r="W30" s="155">
        <v>3</v>
      </c>
      <c r="X30" s="155">
        <v>0</v>
      </c>
      <c r="Y30" s="155">
        <v>1</v>
      </c>
      <c r="Z30" s="155">
        <v>0</v>
      </c>
      <c r="AA30" s="155">
        <v>1</v>
      </c>
      <c r="AB30" s="155">
        <v>0</v>
      </c>
      <c r="AC30" s="155">
        <v>29</v>
      </c>
      <c r="AD30" s="155">
        <v>1</v>
      </c>
      <c r="AE30" s="155">
        <v>0</v>
      </c>
      <c r="AF30" s="155">
        <v>2</v>
      </c>
      <c r="AG30" s="155">
        <v>15</v>
      </c>
      <c r="AH30" s="155">
        <v>11</v>
      </c>
      <c r="AI30" s="155">
        <v>0</v>
      </c>
      <c r="AJ30" s="155">
        <v>9</v>
      </c>
      <c r="AK30" s="155">
        <v>0</v>
      </c>
      <c r="AL30" s="155">
        <v>1</v>
      </c>
      <c r="AM30" s="155">
        <v>1</v>
      </c>
      <c r="AN30" s="155">
        <v>1</v>
      </c>
      <c r="AO30" s="155">
        <v>1</v>
      </c>
      <c r="AP30" s="155">
        <v>7</v>
      </c>
    </row>
    <row r="31" spans="1:42" customFormat="1" ht="15.75" x14ac:dyDescent="0.25">
      <c r="A31" s="178" t="s">
        <v>66</v>
      </c>
      <c r="B31" s="179">
        <v>211</v>
      </c>
      <c r="C31" s="155">
        <v>0</v>
      </c>
      <c r="D31" s="155">
        <v>1</v>
      </c>
      <c r="E31" s="155">
        <v>11</v>
      </c>
      <c r="F31" s="155">
        <v>5</v>
      </c>
      <c r="G31" s="155">
        <v>2</v>
      </c>
      <c r="H31" s="155">
        <v>8</v>
      </c>
      <c r="I31" s="155">
        <v>1</v>
      </c>
      <c r="J31" s="155">
        <v>2</v>
      </c>
      <c r="K31" s="155">
        <v>3</v>
      </c>
      <c r="L31" s="155">
        <v>3</v>
      </c>
      <c r="M31" s="155">
        <v>4</v>
      </c>
      <c r="N31" s="155">
        <v>0</v>
      </c>
      <c r="O31" s="155">
        <v>3</v>
      </c>
      <c r="P31" s="155">
        <v>1</v>
      </c>
      <c r="Q31" s="155">
        <v>1</v>
      </c>
      <c r="R31" s="155">
        <v>1</v>
      </c>
      <c r="S31" s="155">
        <v>32</v>
      </c>
      <c r="T31" s="155">
        <v>15</v>
      </c>
      <c r="U31" s="155">
        <v>3</v>
      </c>
      <c r="V31" s="155">
        <v>2</v>
      </c>
      <c r="W31" s="155">
        <v>3</v>
      </c>
      <c r="X31" s="155">
        <v>0</v>
      </c>
      <c r="Y31" s="155">
        <v>3</v>
      </c>
      <c r="Z31" s="155">
        <v>0</v>
      </c>
      <c r="AA31" s="155">
        <v>1</v>
      </c>
      <c r="AB31" s="155">
        <v>1</v>
      </c>
      <c r="AC31" s="155">
        <v>17</v>
      </c>
      <c r="AD31" s="155">
        <v>0</v>
      </c>
      <c r="AE31" s="155">
        <v>5</v>
      </c>
      <c r="AF31" s="155">
        <v>0</v>
      </c>
      <c r="AG31" s="155">
        <v>8</v>
      </c>
      <c r="AH31" s="155">
        <v>33</v>
      </c>
      <c r="AI31" s="155">
        <v>2</v>
      </c>
      <c r="AJ31" s="155">
        <v>10</v>
      </c>
      <c r="AK31" s="155">
        <v>1</v>
      </c>
      <c r="AL31" s="155">
        <v>13</v>
      </c>
      <c r="AM31" s="155">
        <v>3</v>
      </c>
      <c r="AN31" s="155">
        <v>4</v>
      </c>
      <c r="AO31" s="155">
        <v>4</v>
      </c>
      <c r="AP31" s="155">
        <v>5</v>
      </c>
    </row>
    <row r="32" spans="1:42" customFormat="1" ht="15.75" x14ac:dyDescent="0.25">
      <c r="A32" s="178" t="s">
        <v>67</v>
      </c>
      <c r="B32" s="179">
        <v>80</v>
      </c>
      <c r="C32" s="155">
        <v>0</v>
      </c>
      <c r="D32" s="155">
        <v>0</v>
      </c>
      <c r="E32" s="155">
        <v>1</v>
      </c>
      <c r="F32" s="155">
        <v>0</v>
      </c>
      <c r="G32" s="155">
        <v>1</v>
      </c>
      <c r="H32" s="155">
        <v>7</v>
      </c>
      <c r="I32" s="155">
        <v>0</v>
      </c>
      <c r="J32" s="155">
        <v>2</v>
      </c>
      <c r="K32" s="155">
        <v>0</v>
      </c>
      <c r="L32" s="155">
        <v>0</v>
      </c>
      <c r="M32" s="155">
        <v>1</v>
      </c>
      <c r="N32" s="155">
        <v>0</v>
      </c>
      <c r="O32" s="155">
        <v>1</v>
      </c>
      <c r="P32" s="155">
        <v>0</v>
      </c>
      <c r="Q32" s="155">
        <v>3</v>
      </c>
      <c r="R32" s="155">
        <v>0</v>
      </c>
      <c r="S32" s="155">
        <v>26</v>
      </c>
      <c r="T32" s="155">
        <v>3</v>
      </c>
      <c r="U32" s="155">
        <v>0</v>
      </c>
      <c r="V32" s="155">
        <v>0</v>
      </c>
      <c r="W32" s="155">
        <v>0</v>
      </c>
      <c r="X32" s="155">
        <v>1</v>
      </c>
      <c r="Y32" s="155">
        <v>0</v>
      </c>
      <c r="Z32" s="155">
        <v>0</v>
      </c>
      <c r="AA32" s="155">
        <v>2</v>
      </c>
      <c r="AB32" s="155">
        <v>0</v>
      </c>
      <c r="AC32" s="155">
        <v>3</v>
      </c>
      <c r="AD32" s="155">
        <v>0</v>
      </c>
      <c r="AE32" s="155">
        <v>1</v>
      </c>
      <c r="AF32" s="155">
        <v>0</v>
      </c>
      <c r="AG32" s="155">
        <v>10</v>
      </c>
      <c r="AH32" s="155">
        <v>4</v>
      </c>
      <c r="AI32" s="155">
        <v>0</v>
      </c>
      <c r="AJ32" s="155">
        <v>4</v>
      </c>
      <c r="AK32" s="155">
        <v>0</v>
      </c>
      <c r="AL32" s="155">
        <v>0</v>
      </c>
      <c r="AM32" s="155">
        <v>4</v>
      </c>
      <c r="AN32" s="155">
        <v>1</v>
      </c>
      <c r="AO32" s="155">
        <v>0</v>
      </c>
      <c r="AP32" s="155">
        <v>5</v>
      </c>
    </row>
    <row r="33" spans="1:42" customFormat="1" ht="15.75" x14ac:dyDescent="0.25">
      <c r="A33" s="178" t="s">
        <v>68</v>
      </c>
      <c r="B33" s="179">
        <v>373</v>
      </c>
      <c r="C33" s="155">
        <v>0</v>
      </c>
      <c r="D33" s="155">
        <v>2</v>
      </c>
      <c r="E33" s="155">
        <v>9</v>
      </c>
      <c r="F33" s="155">
        <v>1</v>
      </c>
      <c r="G33" s="155">
        <v>2</v>
      </c>
      <c r="H33" s="155">
        <v>41</v>
      </c>
      <c r="I33" s="155">
        <v>0</v>
      </c>
      <c r="J33" s="155">
        <v>6</v>
      </c>
      <c r="K33" s="155">
        <v>0</v>
      </c>
      <c r="L33" s="155">
        <v>0</v>
      </c>
      <c r="M33" s="155">
        <v>2</v>
      </c>
      <c r="N33" s="155">
        <v>0</v>
      </c>
      <c r="O33" s="155">
        <v>0</v>
      </c>
      <c r="P33" s="155">
        <v>5</v>
      </c>
      <c r="Q33" s="155">
        <v>6</v>
      </c>
      <c r="R33" s="155">
        <v>0</v>
      </c>
      <c r="S33" s="155">
        <v>116</v>
      </c>
      <c r="T33" s="155">
        <v>7</v>
      </c>
      <c r="U33" s="155">
        <v>1</v>
      </c>
      <c r="V33" s="155">
        <v>5</v>
      </c>
      <c r="W33" s="155">
        <v>3</v>
      </c>
      <c r="X33" s="155">
        <v>3</v>
      </c>
      <c r="Y33" s="155">
        <v>8</v>
      </c>
      <c r="Z33" s="155">
        <v>4</v>
      </c>
      <c r="AA33" s="155">
        <v>3</v>
      </c>
      <c r="AB33" s="155">
        <v>0</v>
      </c>
      <c r="AC33" s="155">
        <v>41</v>
      </c>
      <c r="AD33" s="155">
        <v>0</v>
      </c>
      <c r="AE33" s="155">
        <v>3</v>
      </c>
      <c r="AF33" s="155">
        <v>1</v>
      </c>
      <c r="AG33" s="155">
        <v>13</v>
      </c>
      <c r="AH33" s="155">
        <v>34</v>
      </c>
      <c r="AI33" s="155">
        <v>2</v>
      </c>
      <c r="AJ33" s="155">
        <v>20</v>
      </c>
      <c r="AK33" s="155">
        <v>0</v>
      </c>
      <c r="AL33" s="155">
        <v>3</v>
      </c>
      <c r="AM33" s="155">
        <v>11</v>
      </c>
      <c r="AN33" s="155">
        <v>1</v>
      </c>
      <c r="AO33" s="155">
        <v>6</v>
      </c>
      <c r="AP33" s="155">
        <v>14</v>
      </c>
    </row>
    <row r="34" spans="1:42" customFormat="1" ht="15.75" x14ac:dyDescent="0.25">
      <c r="A34" s="178" t="s">
        <v>69</v>
      </c>
      <c r="B34" s="179">
        <v>37</v>
      </c>
      <c r="C34" s="155">
        <v>0</v>
      </c>
      <c r="D34" s="155">
        <v>0</v>
      </c>
      <c r="E34" s="155">
        <v>0</v>
      </c>
      <c r="F34" s="155">
        <v>0</v>
      </c>
      <c r="G34" s="155">
        <v>0</v>
      </c>
      <c r="H34" s="155">
        <v>3</v>
      </c>
      <c r="I34" s="155">
        <v>0</v>
      </c>
      <c r="J34" s="155">
        <v>0</v>
      </c>
      <c r="K34" s="155">
        <v>0</v>
      </c>
      <c r="L34" s="155">
        <v>0</v>
      </c>
      <c r="M34" s="155">
        <v>0</v>
      </c>
      <c r="N34" s="155">
        <v>0</v>
      </c>
      <c r="O34" s="155">
        <v>0</v>
      </c>
      <c r="P34" s="155">
        <v>0</v>
      </c>
      <c r="Q34" s="155">
        <v>0</v>
      </c>
      <c r="R34" s="155">
        <v>0</v>
      </c>
      <c r="S34" s="155">
        <v>15</v>
      </c>
      <c r="T34" s="155">
        <v>3</v>
      </c>
      <c r="U34" s="155">
        <v>0</v>
      </c>
      <c r="V34" s="155">
        <v>0</v>
      </c>
      <c r="W34" s="155">
        <v>0</v>
      </c>
      <c r="X34" s="155">
        <v>0</v>
      </c>
      <c r="Y34" s="155">
        <v>0</v>
      </c>
      <c r="Z34" s="155">
        <v>0</v>
      </c>
      <c r="AA34" s="155">
        <v>0</v>
      </c>
      <c r="AB34" s="155">
        <v>0</v>
      </c>
      <c r="AC34" s="155">
        <v>4</v>
      </c>
      <c r="AD34" s="155">
        <v>0</v>
      </c>
      <c r="AE34" s="155">
        <v>2</v>
      </c>
      <c r="AF34" s="155">
        <v>0</v>
      </c>
      <c r="AG34" s="155">
        <v>5</v>
      </c>
      <c r="AH34" s="155">
        <v>2</v>
      </c>
      <c r="AI34" s="155">
        <v>0</v>
      </c>
      <c r="AJ34" s="155">
        <v>0</v>
      </c>
      <c r="AK34" s="155">
        <v>0</v>
      </c>
      <c r="AL34" s="155">
        <v>0</v>
      </c>
      <c r="AM34" s="155">
        <v>0</v>
      </c>
      <c r="AN34" s="155">
        <v>0</v>
      </c>
      <c r="AO34" s="155">
        <v>2</v>
      </c>
      <c r="AP34" s="155">
        <v>1</v>
      </c>
    </row>
    <row r="35" spans="1:42" customFormat="1" ht="15.75" x14ac:dyDescent="0.25">
      <c r="A35" s="178" t="s">
        <v>70</v>
      </c>
      <c r="B35" s="179">
        <v>229</v>
      </c>
      <c r="C35" s="155">
        <v>0</v>
      </c>
      <c r="D35" s="155">
        <v>0</v>
      </c>
      <c r="E35" s="155">
        <v>2</v>
      </c>
      <c r="F35" s="155">
        <v>1</v>
      </c>
      <c r="G35" s="155">
        <v>0</v>
      </c>
      <c r="H35" s="155">
        <v>1</v>
      </c>
      <c r="I35" s="155">
        <v>0</v>
      </c>
      <c r="J35" s="155">
        <v>0</v>
      </c>
      <c r="K35" s="155">
        <v>1</v>
      </c>
      <c r="L35" s="155">
        <v>0</v>
      </c>
      <c r="M35" s="155">
        <v>2</v>
      </c>
      <c r="N35" s="155">
        <v>0</v>
      </c>
      <c r="O35" s="155">
        <v>0</v>
      </c>
      <c r="P35" s="155">
        <v>0</v>
      </c>
      <c r="Q35" s="155">
        <v>2</v>
      </c>
      <c r="R35" s="155">
        <v>0</v>
      </c>
      <c r="S35" s="155">
        <v>151</v>
      </c>
      <c r="T35" s="155">
        <v>8</v>
      </c>
      <c r="U35" s="155">
        <v>1</v>
      </c>
      <c r="V35" s="155">
        <v>1</v>
      </c>
      <c r="W35" s="155">
        <v>0</v>
      </c>
      <c r="X35" s="155">
        <v>0</v>
      </c>
      <c r="Y35" s="155">
        <v>1</v>
      </c>
      <c r="Z35" s="155">
        <v>2</v>
      </c>
      <c r="AA35" s="155">
        <v>0</v>
      </c>
      <c r="AB35" s="155">
        <v>0</v>
      </c>
      <c r="AC35" s="155">
        <v>12</v>
      </c>
      <c r="AD35" s="155">
        <v>0</v>
      </c>
      <c r="AE35" s="155">
        <v>4</v>
      </c>
      <c r="AF35" s="155">
        <v>0</v>
      </c>
      <c r="AG35" s="155">
        <v>23</v>
      </c>
      <c r="AH35" s="155">
        <v>6</v>
      </c>
      <c r="AI35" s="155">
        <v>0</v>
      </c>
      <c r="AJ35" s="155">
        <v>4</v>
      </c>
      <c r="AK35" s="155">
        <v>0</v>
      </c>
      <c r="AL35" s="155">
        <v>0</v>
      </c>
      <c r="AM35" s="155">
        <v>1</v>
      </c>
      <c r="AN35" s="155">
        <v>1</v>
      </c>
      <c r="AO35" s="155">
        <v>0</v>
      </c>
      <c r="AP35" s="155">
        <v>5</v>
      </c>
    </row>
    <row r="36" spans="1:42" customFormat="1" ht="15.75" x14ac:dyDescent="0.25">
      <c r="A36" s="178" t="s">
        <v>71</v>
      </c>
      <c r="B36" s="179">
        <v>118</v>
      </c>
      <c r="C36" s="155">
        <v>0</v>
      </c>
      <c r="D36" s="155">
        <v>2</v>
      </c>
      <c r="E36" s="155">
        <v>6</v>
      </c>
      <c r="F36" s="155">
        <v>0</v>
      </c>
      <c r="G36" s="155">
        <v>1</v>
      </c>
      <c r="H36" s="155">
        <v>9</v>
      </c>
      <c r="I36" s="155">
        <v>0</v>
      </c>
      <c r="J36" s="155">
        <v>1</v>
      </c>
      <c r="K36" s="155">
        <v>1</v>
      </c>
      <c r="L36" s="155">
        <v>0</v>
      </c>
      <c r="M36" s="155">
        <v>1</v>
      </c>
      <c r="N36" s="155">
        <v>0</v>
      </c>
      <c r="O36" s="155">
        <v>0</v>
      </c>
      <c r="P36" s="155">
        <v>1</v>
      </c>
      <c r="Q36" s="155">
        <v>1</v>
      </c>
      <c r="R36" s="155">
        <v>0</v>
      </c>
      <c r="S36" s="155">
        <v>31</v>
      </c>
      <c r="T36" s="155">
        <v>8</v>
      </c>
      <c r="U36" s="155">
        <v>0</v>
      </c>
      <c r="V36" s="155">
        <v>0</v>
      </c>
      <c r="W36" s="155">
        <v>0</v>
      </c>
      <c r="X36" s="155">
        <v>0</v>
      </c>
      <c r="Y36" s="155">
        <v>0</v>
      </c>
      <c r="Z36" s="155">
        <v>0</v>
      </c>
      <c r="AA36" s="155">
        <v>1</v>
      </c>
      <c r="AB36" s="155">
        <v>0</v>
      </c>
      <c r="AC36" s="155">
        <v>19</v>
      </c>
      <c r="AD36" s="155">
        <v>0</v>
      </c>
      <c r="AE36" s="155">
        <v>2</v>
      </c>
      <c r="AF36" s="155">
        <v>0</v>
      </c>
      <c r="AG36" s="155">
        <v>12</v>
      </c>
      <c r="AH36" s="155">
        <v>4</v>
      </c>
      <c r="AI36" s="155">
        <v>1</v>
      </c>
      <c r="AJ36" s="155">
        <v>5</v>
      </c>
      <c r="AK36" s="155">
        <v>0</v>
      </c>
      <c r="AL36" s="155">
        <v>4</v>
      </c>
      <c r="AM36" s="155">
        <v>1</v>
      </c>
      <c r="AN36" s="155">
        <v>1</v>
      </c>
      <c r="AO36" s="155">
        <v>3</v>
      </c>
      <c r="AP36" s="155">
        <v>3</v>
      </c>
    </row>
    <row r="37" spans="1:42" customFormat="1" ht="15.75" x14ac:dyDescent="0.25">
      <c r="A37" s="178" t="s">
        <v>72</v>
      </c>
      <c r="B37" s="179">
        <v>470</v>
      </c>
      <c r="C37" s="155">
        <v>0</v>
      </c>
      <c r="D37" s="155">
        <v>1</v>
      </c>
      <c r="E37" s="155">
        <v>8</v>
      </c>
      <c r="F37" s="155">
        <v>0</v>
      </c>
      <c r="G37" s="155">
        <v>1</v>
      </c>
      <c r="H37" s="155">
        <v>25</v>
      </c>
      <c r="I37" s="155">
        <v>1</v>
      </c>
      <c r="J37" s="155">
        <v>0</v>
      </c>
      <c r="K37" s="155">
        <v>0</v>
      </c>
      <c r="L37" s="155">
        <v>0</v>
      </c>
      <c r="M37" s="155">
        <v>3</v>
      </c>
      <c r="N37" s="155">
        <v>0</v>
      </c>
      <c r="O37" s="155">
        <v>0</v>
      </c>
      <c r="P37" s="155">
        <v>1</v>
      </c>
      <c r="Q37" s="155">
        <v>1</v>
      </c>
      <c r="R37" s="155">
        <v>4</v>
      </c>
      <c r="S37" s="155">
        <v>295</v>
      </c>
      <c r="T37" s="155">
        <v>18</v>
      </c>
      <c r="U37" s="155">
        <v>0</v>
      </c>
      <c r="V37" s="155">
        <v>1</v>
      </c>
      <c r="W37" s="155">
        <v>4</v>
      </c>
      <c r="X37" s="155">
        <v>0</v>
      </c>
      <c r="Y37" s="155">
        <v>2</v>
      </c>
      <c r="Z37" s="155">
        <v>1</v>
      </c>
      <c r="AA37" s="155">
        <v>0</v>
      </c>
      <c r="AB37" s="155">
        <v>0</v>
      </c>
      <c r="AC37" s="155">
        <v>28</v>
      </c>
      <c r="AD37" s="155">
        <v>0</v>
      </c>
      <c r="AE37" s="155">
        <v>1</v>
      </c>
      <c r="AF37" s="155">
        <v>0</v>
      </c>
      <c r="AG37" s="155">
        <v>29</v>
      </c>
      <c r="AH37" s="155">
        <v>11</v>
      </c>
      <c r="AI37" s="155">
        <v>0</v>
      </c>
      <c r="AJ37" s="155">
        <v>12</v>
      </c>
      <c r="AK37" s="155">
        <v>0</v>
      </c>
      <c r="AL37" s="155">
        <v>0</v>
      </c>
      <c r="AM37" s="155">
        <v>11</v>
      </c>
      <c r="AN37" s="155">
        <v>1</v>
      </c>
      <c r="AO37" s="155">
        <v>5</v>
      </c>
      <c r="AP37" s="155">
        <v>6</v>
      </c>
    </row>
    <row r="38" spans="1:42" customFormat="1" ht="15.75" x14ac:dyDescent="0.25">
      <c r="A38" s="178" t="s">
        <v>73</v>
      </c>
      <c r="B38" s="179">
        <v>314</v>
      </c>
      <c r="C38" s="155">
        <v>0</v>
      </c>
      <c r="D38" s="155">
        <v>0</v>
      </c>
      <c r="E38" s="155">
        <v>6</v>
      </c>
      <c r="F38" s="155">
        <v>0</v>
      </c>
      <c r="G38" s="155">
        <v>4</v>
      </c>
      <c r="H38" s="155">
        <v>20</v>
      </c>
      <c r="I38" s="155">
        <v>0</v>
      </c>
      <c r="J38" s="155">
        <v>2</v>
      </c>
      <c r="K38" s="155">
        <v>1</v>
      </c>
      <c r="L38" s="155">
        <v>2</v>
      </c>
      <c r="M38" s="155">
        <v>0</v>
      </c>
      <c r="N38" s="155">
        <v>0</v>
      </c>
      <c r="O38" s="155">
        <v>4</v>
      </c>
      <c r="P38" s="155">
        <v>1</v>
      </c>
      <c r="Q38" s="155">
        <v>7</v>
      </c>
      <c r="R38" s="155">
        <v>1</v>
      </c>
      <c r="S38" s="155">
        <v>134</v>
      </c>
      <c r="T38" s="155">
        <v>6</v>
      </c>
      <c r="U38" s="155">
        <v>0</v>
      </c>
      <c r="V38" s="155">
        <v>0</v>
      </c>
      <c r="W38" s="155">
        <v>2</v>
      </c>
      <c r="X38" s="155">
        <v>0</v>
      </c>
      <c r="Y38" s="155">
        <v>2</v>
      </c>
      <c r="Z38" s="155">
        <v>1</v>
      </c>
      <c r="AA38" s="155">
        <v>2</v>
      </c>
      <c r="AB38" s="155">
        <v>0</v>
      </c>
      <c r="AC38" s="155">
        <v>36</v>
      </c>
      <c r="AD38" s="155">
        <v>0</v>
      </c>
      <c r="AE38" s="155">
        <v>6</v>
      </c>
      <c r="AF38" s="155">
        <v>1</v>
      </c>
      <c r="AG38" s="155">
        <v>25</v>
      </c>
      <c r="AH38" s="155">
        <v>11</v>
      </c>
      <c r="AI38" s="155">
        <v>1</v>
      </c>
      <c r="AJ38" s="155">
        <v>22</v>
      </c>
      <c r="AK38" s="155">
        <v>1</v>
      </c>
      <c r="AL38" s="155">
        <v>1</v>
      </c>
      <c r="AM38" s="155">
        <v>7</v>
      </c>
      <c r="AN38" s="155">
        <v>1</v>
      </c>
      <c r="AO38" s="155">
        <v>3</v>
      </c>
      <c r="AP38" s="155">
        <v>4</v>
      </c>
    </row>
    <row r="39" spans="1:42" customFormat="1" ht="15.75" x14ac:dyDescent="0.25">
      <c r="A39" s="178" t="s">
        <v>74</v>
      </c>
      <c r="B39" s="179">
        <v>63</v>
      </c>
      <c r="C39" s="155">
        <v>0</v>
      </c>
      <c r="D39" s="155">
        <v>0</v>
      </c>
      <c r="E39" s="155">
        <v>2</v>
      </c>
      <c r="F39" s="155">
        <v>0</v>
      </c>
      <c r="G39" s="155">
        <v>2</v>
      </c>
      <c r="H39" s="155">
        <v>4</v>
      </c>
      <c r="I39" s="155">
        <v>0</v>
      </c>
      <c r="J39" s="155">
        <v>0</v>
      </c>
      <c r="K39" s="155">
        <v>1</v>
      </c>
      <c r="L39" s="155">
        <v>0</v>
      </c>
      <c r="M39" s="155">
        <v>0</v>
      </c>
      <c r="N39" s="155">
        <v>1</v>
      </c>
      <c r="O39" s="155">
        <v>1</v>
      </c>
      <c r="P39" s="155">
        <v>0</v>
      </c>
      <c r="Q39" s="155">
        <v>0</v>
      </c>
      <c r="R39" s="155">
        <v>0</v>
      </c>
      <c r="S39" s="155">
        <v>10</v>
      </c>
      <c r="T39" s="155">
        <v>1</v>
      </c>
      <c r="U39" s="155">
        <v>0</v>
      </c>
      <c r="V39" s="155">
        <v>0</v>
      </c>
      <c r="W39" s="155">
        <v>1</v>
      </c>
      <c r="X39" s="155">
        <v>2</v>
      </c>
      <c r="Y39" s="155">
        <v>1</v>
      </c>
      <c r="Z39" s="155">
        <v>0</v>
      </c>
      <c r="AA39" s="155">
        <v>0</v>
      </c>
      <c r="AB39" s="155">
        <v>0</v>
      </c>
      <c r="AC39" s="155">
        <v>8</v>
      </c>
      <c r="AD39" s="155">
        <v>0</v>
      </c>
      <c r="AE39" s="155">
        <v>0</v>
      </c>
      <c r="AF39" s="155">
        <v>0</v>
      </c>
      <c r="AG39" s="155">
        <v>7</v>
      </c>
      <c r="AH39" s="155">
        <v>13</v>
      </c>
      <c r="AI39" s="155">
        <v>0</v>
      </c>
      <c r="AJ39" s="155">
        <v>2</v>
      </c>
      <c r="AK39" s="155">
        <v>0</v>
      </c>
      <c r="AL39" s="155">
        <v>1</v>
      </c>
      <c r="AM39" s="155">
        <v>3</v>
      </c>
      <c r="AN39" s="155">
        <v>1</v>
      </c>
      <c r="AO39" s="155">
        <v>1</v>
      </c>
      <c r="AP39" s="155">
        <v>1</v>
      </c>
    </row>
    <row r="40" spans="1:42" customFormat="1" ht="15.75" x14ac:dyDescent="0.25">
      <c r="A40" s="178" t="s">
        <v>75</v>
      </c>
      <c r="B40" s="179">
        <v>260</v>
      </c>
      <c r="C40" s="155">
        <v>0</v>
      </c>
      <c r="D40" s="155">
        <v>1</v>
      </c>
      <c r="E40" s="155">
        <v>2</v>
      </c>
      <c r="F40" s="155">
        <v>0</v>
      </c>
      <c r="G40" s="155">
        <v>2</v>
      </c>
      <c r="H40" s="155">
        <v>11</v>
      </c>
      <c r="I40" s="155">
        <v>0</v>
      </c>
      <c r="J40" s="155">
        <v>2</v>
      </c>
      <c r="K40" s="155">
        <v>0</v>
      </c>
      <c r="L40" s="155">
        <v>0</v>
      </c>
      <c r="M40" s="155">
        <v>3</v>
      </c>
      <c r="N40" s="155">
        <v>0</v>
      </c>
      <c r="O40" s="155">
        <v>1</v>
      </c>
      <c r="P40" s="155">
        <v>1</v>
      </c>
      <c r="Q40" s="155">
        <v>2</v>
      </c>
      <c r="R40" s="155">
        <v>0</v>
      </c>
      <c r="S40" s="155">
        <v>140</v>
      </c>
      <c r="T40" s="155">
        <v>8</v>
      </c>
      <c r="U40" s="155">
        <v>1</v>
      </c>
      <c r="V40" s="155">
        <v>0</v>
      </c>
      <c r="W40" s="155">
        <v>1</v>
      </c>
      <c r="X40" s="155">
        <v>0</v>
      </c>
      <c r="Y40" s="155">
        <v>1</v>
      </c>
      <c r="Z40" s="155">
        <v>0</v>
      </c>
      <c r="AA40" s="155">
        <v>2</v>
      </c>
      <c r="AB40" s="155">
        <v>0</v>
      </c>
      <c r="AC40" s="155">
        <v>24</v>
      </c>
      <c r="AD40" s="155">
        <v>0</v>
      </c>
      <c r="AE40" s="155">
        <v>4</v>
      </c>
      <c r="AF40" s="155">
        <v>0</v>
      </c>
      <c r="AG40" s="155">
        <v>14</v>
      </c>
      <c r="AH40" s="155">
        <v>11</v>
      </c>
      <c r="AI40" s="155">
        <v>0</v>
      </c>
      <c r="AJ40" s="155">
        <v>13</v>
      </c>
      <c r="AK40" s="155">
        <v>0</v>
      </c>
      <c r="AL40" s="155">
        <v>1</v>
      </c>
      <c r="AM40" s="155">
        <v>5</v>
      </c>
      <c r="AN40" s="155">
        <v>2</v>
      </c>
      <c r="AO40" s="155">
        <v>1</v>
      </c>
      <c r="AP40" s="155">
        <v>7</v>
      </c>
    </row>
    <row r="41" spans="1:42" customFormat="1" ht="15.75" x14ac:dyDescent="0.25">
      <c r="A41" s="178" t="s">
        <v>76</v>
      </c>
      <c r="B41" s="179">
        <v>105</v>
      </c>
      <c r="C41" s="155">
        <v>0</v>
      </c>
      <c r="D41" s="155">
        <v>0</v>
      </c>
      <c r="E41" s="155">
        <v>3</v>
      </c>
      <c r="F41" s="155">
        <v>0</v>
      </c>
      <c r="G41" s="155">
        <v>0</v>
      </c>
      <c r="H41" s="155">
        <v>8</v>
      </c>
      <c r="I41" s="155">
        <v>0</v>
      </c>
      <c r="J41" s="155">
        <v>1</v>
      </c>
      <c r="K41" s="155">
        <v>0</v>
      </c>
      <c r="L41" s="155">
        <v>0</v>
      </c>
      <c r="M41" s="155">
        <v>0</v>
      </c>
      <c r="N41" s="155">
        <v>0</v>
      </c>
      <c r="O41" s="155">
        <v>0</v>
      </c>
      <c r="P41" s="155">
        <v>1</v>
      </c>
      <c r="Q41" s="155">
        <v>0</v>
      </c>
      <c r="R41" s="155">
        <v>0</v>
      </c>
      <c r="S41" s="155">
        <v>33</v>
      </c>
      <c r="T41" s="155">
        <v>3</v>
      </c>
      <c r="U41" s="155">
        <v>0</v>
      </c>
      <c r="V41" s="155">
        <v>0</v>
      </c>
      <c r="W41" s="155">
        <v>0</v>
      </c>
      <c r="X41" s="155">
        <v>0</v>
      </c>
      <c r="Y41" s="155">
        <v>1</v>
      </c>
      <c r="Z41" s="155">
        <v>0</v>
      </c>
      <c r="AA41" s="155">
        <v>1</v>
      </c>
      <c r="AB41" s="155">
        <v>0</v>
      </c>
      <c r="AC41" s="155">
        <v>17</v>
      </c>
      <c r="AD41" s="155">
        <v>0</v>
      </c>
      <c r="AE41" s="155">
        <v>5</v>
      </c>
      <c r="AF41" s="155">
        <v>0</v>
      </c>
      <c r="AG41" s="155">
        <v>8</v>
      </c>
      <c r="AH41" s="155">
        <v>6</v>
      </c>
      <c r="AI41" s="155">
        <v>1</v>
      </c>
      <c r="AJ41" s="155">
        <v>8</v>
      </c>
      <c r="AK41" s="155">
        <v>0</v>
      </c>
      <c r="AL41" s="155">
        <v>3</v>
      </c>
      <c r="AM41" s="155">
        <v>1</v>
      </c>
      <c r="AN41" s="155">
        <v>1</v>
      </c>
      <c r="AO41" s="155">
        <v>1</v>
      </c>
      <c r="AP41" s="155">
        <v>3</v>
      </c>
    </row>
    <row r="42" spans="1:42" customFormat="1" ht="15.75" x14ac:dyDescent="0.25">
      <c r="A42" s="178" t="s">
        <v>77</v>
      </c>
      <c r="B42" s="179">
        <v>1866</v>
      </c>
      <c r="C42" s="155">
        <v>0</v>
      </c>
      <c r="D42" s="155">
        <v>3</v>
      </c>
      <c r="E42" s="155">
        <v>41</v>
      </c>
      <c r="F42" s="155">
        <v>13</v>
      </c>
      <c r="G42" s="155">
        <v>22</v>
      </c>
      <c r="H42" s="155">
        <v>689</v>
      </c>
      <c r="I42" s="155">
        <v>2</v>
      </c>
      <c r="J42" s="155">
        <v>64</v>
      </c>
      <c r="K42" s="155">
        <v>5</v>
      </c>
      <c r="L42" s="155">
        <v>0</v>
      </c>
      <c r="M42" s="155">
        <v>8</v>
      </c>
      <c r="N42" s="155">
        <v>0</v>
      </c>
      <c r="O42" s="155">
        <v>9</v>
      </c>
      <c r="P42" s="155">
        <v>9</v>
      </c>
      <c r="Q42" s="155">
        <v>20</v>
      </c>
      <c r="R42" s="155">
        <v>13</v>
      </c>
      <c r="S42" s="155">
        <v>325</v>
      </c>
      <c r="T42" s="155">
        <v>33</v>
      </c>
      <c r="U42" s="155">
        <v>1</v>
      </c>
      <c r="V42" s="155">
        <v>35</v>
      </c>
      <c r="W42" s="155">
        <v>15</v>
      </c>
      <c r="X42" s="155">
        <v>2</v>
      </c>
      <c r="Y42" s="155">
        <v>13</v>
      </c>
      <c r="Z42" s="155">
        <v>5</v>
      </c>
      <c r="AA42" s="155">
        <v>32</v>
      </c>
      <c r="AB42" s="155">
        <v>4</v>
      </c>
      <c r="AC42" s="155">
        <v>91</v>
      </c>
      <c r="AD42" s="155">
        <v>4</v>
      </c>
      <c r="AE42" s="155">
        <v>18</v>
      </c>
      <c r="AF42" s="155">
        <v>20</v>
      </c>
      <c r="AG42" s="155">
        <v>77</v>
      </c>
      <c r="AH42" s="155">
        <v>73</v>
      </c>
      <c r="AI42" s="155">
        <v>14</v>
      </c>
      <c r="AJ42" s="155">
        <v>51</v>
      </c>
      <c r="AK42" s="155">
        <v>12</v>
      </c>
      <c r="AL42" s="155">
        <v>28</v>
      </c>
      <c r="AM42" s="155">
        <v>43</v>
      </c>
      <c r="AN42" s="155">
        <v>9</v>
      </c>
      <c r="AO42" s="155">
        <v>26</v>
      </c>
      <c r="AP42" s="155">
        <v>37</v>
      </c>
    </row>
    <row r="43" spans="1:42" customFormat="1" ht="15.75" x14ac:dyDescent="0.25">
      <c r="A43" s="178" t="s">
        <v>78</v>
      </c>
      <c r="B43" s="179">
        <v>293</v>
      </c>
      <c r="C43" s="155">
        <v>0</v>
      </c>
      <c r="D43" s="155">
        <v>1</v>
      </c>
      <c r="E43" s="155">
        <v>8</v>
      </c>
      <c r="F43" s="155">
        <v>0</v>
      </c>
      <c r="G43" s="155">
        <v>0</v>
      </c>
      <c r="H43" s="155">
        <v>8</v>
      </c>
      <c r="I43" s="155">
        <v>0</v>
      </c>
      <c r="J43" s="155">
        <v>1</v>
      </c>
      <c r="K43" s="155">
        <v>1</v>
      </c>
      <c r="L43" s="155">
        <v>0</v>
      </c>
      <c r="M43" s="155">
        <v>0</v>
      </c>
      <c r="N43" s="155">
        <v>0</v>
      </c>
      <c r="O43" s="155">
        <v>0</v>
      </c>
      <c r="P43" s="155">
        <v>2</v>
      </c>
      <c r="Q43" s="155">
        <v>5</v>
      </c>
      <c r="R43" s="155">
        <v>0</v>
      </c>
      <c r="S43" s="155">
        <v>179</v>
      </c>
      <c r="T43" s="155">
        <v>11</v>
      </c>
      <c r="U43" s="155">
        <v>1</v>
      </c>
      <c r="V43" s="155">
        <v>0</v>
      </c>
      <c r="W43" s="155">
        <v>0</v>
      </c>
      <c r="X43" s="155">
        <v>0</v>
      </c>
      <c r="Y43" s="155">
        <v>2</v>
      </c>
      <c r="Z43" s="155">
        <v>0</v>
      </c>
      <c r="AA43" s="155">
        <v>1</v>
      </c>
      <c r="AB43" s="155">
        <v>1</v>
      </c>
      <c r="AC43" s="155">
        <v>16</v>
      </c>
      <c r="AD43" s="155">
        <v>1</v>
      </c>
      <c r="AE43" s="155">
        <v>1</v>
      </c>
      <c r="AF43" s="155">
        <v>0</v>
      </c>
      <c r="AG43" s="155">
        <v>21</v>
      </c>
      <c r="AH43" s="155">
        <v>9</v>
      </c>
      <c r="AI43" s="155">
        <v>0</v>
      </c>
      <c r="AJ43" s="155">
        <v>5</v>
      </c>
      <c r="AK43" s="155">
        <v>0</v>
      </c>
      <c r="AL43" s="155">
        <v>2</v>
      </c>
      <c r="AM43" s="155">
        <v>6</v>
      </c>
      <c r="AN43" s="155">
        <v>4</v>
      </c>
      <c r="AO43" s="155">
        <v>3</v>
      </c>
      <c r="AP43" s="155">
        <v>4</v>
      </c>
    </row>
    <row r="44" spans="1:42" customFormat="1" ht="15.75" x14ac:dyDescent="0.25">
      <c r="A44" s="178" t="s">
        <v>79</v>
      </c>
      <c r="B44" s="179">
        <v>22</v>
      </c>
      <c r="C44" s="155">
        <v>0</v>
      </c>
      <c r="D44" s="155">
        <v>0</v>
      </c>
      <c r="E44" s="155">
        <v>0</v>
      </c>
      <c r="F44" s="155">
        <v>0</v>
      </c>
      <c r="G44" s="155">
        <v>0</v>
      </c>
      <c r="H44" s="155">
        <v>0</v>
      </c>
      <c r="I44" s="155">
        <v>0</v>
      </c>
      <c r="J44" s="155">
        <v>0</v>
      </c>
      <c r="K44" s="155">
        <v>0</v>
      </c>
      <c r="L44" s="155">
        <v>0</v>
      </c>
      <c r="M44" s="155">
        <v>0</v>
      </c>
      <c r="N44" s="155">
        <v>0</v>
      </c>
      <c r="O44" s="155">
        <v>0</v>
      </c>
      <c r="P44" s="155">
        <v>0</v>
      </c>
      <c r="Q44" s="155">
        <v>1</v>
      </c>
      <c r="R44" s="155">
        <v>0</v>
      </c>
      <c r="S44" s="155">
        <v>10</v>
      </c>
      <c r="T44" s="155">
        <v>0</v>
      </c>
      <c r="U44" s="155">
        <v>1</v>
      </c>
      <c r="V44" s="155">
        <v>0</v>
      </c>
      <c r="W44" s="155">
        <v>0</v>
      </c>
      <c r="X44" s="155">
        <v>0</v>
      </c>
      <c r="Y44" s="155">
        <v>0</v>
      </c>
      <c r="Z44" s="155">
        <v>0</v>
      </c>
      <c r="AA44" s="155">
        <v>0</v>
      </c>
      <c r="AB44" s="155">
        <v>0</v>
      </c>
      <c r="AC44" s="155">
        <v>3</v>
      </c>
      <c r="AD44" s="155">
        <v>0</v>
      </c>
      <c r="AE44" s="155">
        <v>0</v>
      </c>
      <c r="AF44" s="155">
        <v>0</v>
      </c>
      <c r="AG44" s="155">
        <v>1</v>
      </c>
      <c r="AH44" s="155">
        <v>1</v>
      </c>
      <c r="AI44" s="155">
        <v>0</v>
      </c>
      <c r="AJ44" s="155">
        <v>1</v>
      </c>
      <c r="AK44" s="155">
        <v>0</v>
      </c>
      <c r="AL44" s="155">
        <v>0</v>
      </c>
      <c r="AM44" s="155">
        <v>2</v>
      </c>
      <c r="AN44" s="155">
        <v>0</v>
      </c>
      <c r="AO44" s="155">
        <v>0</v>
      </c>
      <c r="AP44" s="155">
        <v>2</v>
      </c>
    </row>
    <row r="45" spans="1:42" customFormat="1" ht="15.75" x14ac:dyDescent="0.25">
      <c r="A45" s="178" t="s">
        <v>80</v>
      </c>
      <c r="B45" s="179">
        <v>142</v>
      </c>
      <c r="C45" s="155">
        <v>0</v>
      </c>
      <c r="D45" s="155">
        <v>0</v>
      </c>
      <c r="E45" s="155">
        <v>2</v>
      </c>
      <c r="F45" s="155">
        <v>2</v>
      </c>
      <c r="G45" s="155">
        <v>2</v>
      </c>
      <c r="H45" s="155">
        <v>6</v>
      </c>
      <c r="I45" s="155">
        <v>0</v>
      </c>
      <c r="J45" s="155">
        <v>4</v>
      </c>
      <c r="K45" s="155">
        <v>0</v>
      </c>
      <c r="L45" s="155">
        <v>0</v>
      </c>
      <c r="M45" s="155">
        <v>0</v>
      </c>
      <c r="N45" s="155">
        <v>0</v>
      </c>
      <c r="O45" s="155">
        <v>0</v>
      </c>
      <c r="P45" s="155">
        <v>0</v>
      </c>
      <c r="Q45" s="155">
        <v>1</v>
      </c>
      <c r="R45" s="155">
        <v>0</v>
      </c>
      <c r="S45" s="155">
        <v>49</v>
      </c>
      <c r="T45" s="155">
        <v>17</v>
      </c>
      <c r="U45" s="155">
        <v>0</v>
      </c>
      <c r="V45" s="155">
        <v>2</v>
      </c>
      <c r="W45" s="155">
        <v>1</v>
      </c>
      <c r="X45" s="155">
        <v>0</v>
      </c>
      <c r="Y45" s="155">
        <v>0</v>
      </c>
      <c r="Z45" s="155">
        <v>0</v>
      </c>
      <c r="AA45" s="155">
        <v>2</v>
      </c>
      <c r="AB45" s="155">
        <v>1</v>
      </c>
      <c r="AC45" s="155">
        <v>27</v>
      </c>
      <c r="AD45" s="155">
        <v>0</v>
      </c>
      <c r="AE45" s="155">
        <v>1</v>
      </c>
      <c r="AF45" s="155">
        <v>1</v>
      </c>
      <c r="AG45" s="155">
        <v>12</v>
      </c>
      <c r="AH45" s="155">
        <v>3</v>
      </c>
      <c r="AI45" s="155">
        <v>0</v>
      </c>
      <c r="AJ45" s="155">
        <v>3</v>
      </c>
      <c r="AK45" s="155">
        <v>0</v>
      </c>
      <c r="AL45" s="155">
        <v>0</v>
      </c>
      <c r="AM45" s="155">
        <v>3</v>
      </c>
      <c r="AN45" s="155">
        <v>0</v>
      </c>
      <c r="AO45" s="155">
        <v>0</v>
      </c>
      <c r="AP45" s="155">
        <v>3</v>
      </c>
    </row>
    <row r="46" spans="1:42" customFormat="1" ht="15.75" x14ac:dyDescent="0.25">
      <c r="A46" s="178" t="s">
        <v>81</v>
      </c>
      <c r="B46" s="179">
        <v>36</v>
      </c>
      <c r="C46" s="155">
        <v>0</v>
      </c>
      <c r="D46" s="155">
        <v>0</v>
      </c>
      <c r="E46" s="155">
        <v>1</v>
      </c>
      <c r="F46" s="155">
        <v>0</v>
      </c>
      <c r="G46" s="155">
        <v>0</v>
      </c>
      <c r="H46" s="155">
        <v>2</v>
      </c>
      <c r="I46" s="155">
        <v>0</v>
      </c>
      <c r="J46" s="155">
        <v>1</v>
      </c>
      <c r="K46" s="155">
        <v>0</v>
      </c>
      <c r="L46" s="155">
        <v>0</v>
      </c>
      <c r="M46" s="155">
        <v>0</v>
      </c>
      <c r="N46" s="155">
        <v>0</v>
      </c>
      <c r="O46" s="155">
        <v>0</v>
      </c>
      <c r="P46" s="155">
        <v>0</v>
      </c>
      <c r="Q46" s="155">
        <v>0</v>
      </c>
      <c r="R46" s="155">
        <v>1</v>
      </c>
      <c r="S46" s="155">
        <v>12</v>
      </c>
      <c r="T46" s="155">
        <v>2</v>
      </c>
      <c r="U46" s="155">
        <v>0</v>
      </c>
      <c r="V46" s="155">
        <v>0</v>
      </c>
      <c r="W46" s="155">
        <v>0</v>
      </c>
      <c r="X46" s="155">
        <v>0</v>
      </c>
      <c r="Y46" s="155">
        <v>0</v>
      </c>
      <c r="Z46" s="155">
        <v>0</v>
      </c>
      <c r="AA46" s="155">
        <v>0</v>
      </c>
      <c r="AB46" s="155">
        <v>0</v>
      </c>
      <c r="AC46" s="155">
        <v>4</v>
      </c>
      <c r="AD46" s="155">
        <v>0</v>
      </c>
      <c r="AE46" s="155">
        <v>0</v>
      </c>
      <c r="AF46" s="155">
        <v>0</v>
      </c>
      <c r="AG46" s="155">
        <v>3</v>
      </c>
      <c r="AH46" s="155">
        <v>4</v>
      </c>
      <c r="AI46" s="155">
        <v>1</v>
      </c>
      <c r="AJ46" s="155">
        <v>3</v>
      </c>
      <c r="AK46" s="155">
        <v>0</v>
      </c>
      <c r="AL46" s="155">
        <v>0</v>
      </c>
      <c r="AM46" s="155">
        <v>2</v>
      </c>
      <c r="AN46" s="155">
        <v>0</v>
      </c>
      <c r="AO46" s="155">
        <v>0</v>
      </c>
      <c r="AP46" s="155">
        <v>0</v>
      </c>
    </row>
    <row r="47" spans="1:42" customFormat="1" ht="15.75" x14ac:dyDescent="0.25">
      <c r="A47" s="178" t="s">
        <v>82</v>
      </c>
      <c r="B47" s="179">
        <v>175</v>
      </c>
      <c r="C47" s="155">
        <v>0</v>
      </c>
      <c r="D47" s="155">
        <v>0</v>
      </c>
      <c r="E47" s="155">
        <v>7</v>
      </c>
      <c r="F47" s="155">
        <v>0</v>
      </c>
      <c r="G47" s="155">
        <v>6</v>
      </c>
      <c r="H47" s="155">
        <v>6</v>
      </c>
      <c r="I47" s="155">
        <v>0</v>
      </c>
      <c r="J47" s="155">
        <v>2</v>
      </c>
      <c r="K47" s="155">
        <v>0</v>
      </c>
      <c r="L47" s="155">
        <v>0</v>
      </c>
      <c r="M47" s="155">
        <v>3</v>
      </c>
      <c r="N47" s="155">
        <v>0</v>
      </c>
      <c r="O47" s="155">
        <v>0</v>
      </c>
      <c r="P47" s="155">
        <v>3</v>
      </c>
      <c r="Q47" s="155">
        <v>0</v>
      </c>
      <c r="R47" s="155">
        <v>0</v>
      </c>
      <c r="S47" s="155">
        <v>53</v>
      </c>
      <c r="T47" s="155">
        <v>6</v>
      </c>
      <c r="U47" s="155">
        <v>0</v>
      </c>
      <c r="V47" s="155">
        <v>0</v>
      </c>
      <c r="W47" s="155">
        <v>0</v>
      </c>
      <c r="X47" s="155">
        <v>0</v>
      </c>
      <c r="Y47" s="155">
        <v>1</v>
      </c>
      <c r="Z47" s="155">
        <v>3</v>
      </c>
      <c r="AA47" s="155">
        <v>0</v>
      </c>
      <c r="AB47" s="155">
        <v>0</v>
      </c>
      <c r="AC47" s="155">
        <v>25</v>
      </c>
      <c r="AD47" s="155">
        <v>0</v>
      </c>
      <c r="AE47" s="155">
        <v>3</v>
      </c>
      <c r="AF47" s="155">
        <v>0</v>
      </c>
      <c r="AG47" s="155">
        <v>16</v>
      </c>
      <c r="AH47" s="155">
        <v>11</v>
      </c>
      <c r="AI47" s="155">
        <v>1</v>
      </c>
      <c r="AJ47" s="155">
        <v>14</v>
      </c>
      <c r="AK47" s="155">
        <v>0</v>
      </c>
      <c r="AL47" s="155">
        <v>1</v>
      </c>
      <c r="AM47" s="155">
        <v>4</v>
      </c>
      <c r="AN47" s="155">
        <v>2</v>
      </c>
      <c r="AO47" s="155">
        <v>4</v>
      </c>
      <c r="AP47" s="155">
        <v>4</v>
      </c>
    </row>
    <row r="48" spans="1:42" customFormat="1" ht="15.75" x14ac:dyDescent="0.25">
      <c r="A48" s="178" t="s">
        <v>83</v>
      </c>
      <c r="B48" s="179">
        <v>1096</v>
      </c>
      <c r="C48" s="155">
        <v>2</v>
      </c>
      <c r="D48" s="155">
        <v>0</v>
      </c>
      <c r="E48" s="155">
        <v>17</v>
      </c>
      <c r="F48" s="155">
        <v>5</v>
      </c>
      <c r="G48" s="155">
        <v>11</v>
      </c>
      <c r="H48" s="155">
        <v>40</v>
      </c>
      <c r="I48" s="155">
        <v>1</v>
      </c>
      <c r="J48" s="155">
        <v>9</v>
      </c>
      <c r="K48" s="155">
        <v>0</v>
      </c>
      <c r="L48" s="155">
        <v>0</v>
      </c>
      <c r="M48" s="155">
        <v>3</v>
      </c>
      <c r="N48" s="155">
        <v>0</v>
      </c>
      <c r="O48" s="155">
        <v>5</v>
      </c>
      <c r="P48" s="155">
        <v>6</v>
      </c>
      <c r="Q48" s="155">
        <v>10</v>
      </c>
      <c r="R48" s="155">
        <v>3</v>
      </c>
      <c r="S48" s="155">
        <v>500</v>
      </c>
      <c r="T48" s="155">
        <v>38</v>
      </c>
      <c r="U48" s="155">
        <v>3</v>
      </c>
      <c r="V48" s="155">
        <v>1</v>
      </c>
      <c r="W48" s="155">
        <v>4</v>
      </c>
      <c r="X48" s="155">
        <v>1</v>
      </c>
      <c r="Y48" s="155">
        <v>3</v>
      </c>
      <c r="Z48" s="155">
        <v>1</v>
      </c>
      <c r="AA48" s="155">
        <v>4</v>
      </c>
      <c r="AB48" s="155">
        <v>1</v>
      </c>
      <c r="AC48" s="155">
        <v>124</v>
      </c>
      <c r="AD48" s="155">
        <v>3</v>
      </c>
      <c r="AE48" s="155">
        <v>12</v>
      </c>
      <c r="AF48" s="155">
        <v>2</v>
      </c>
      <c r="AG48" s="155">
        <v>92</v>
      </c>
      <c r="AH48" s="155">
        <v>64</v>
      </c>
      <c r="AI48" s="155">
        <v>2</v>
      </c>
      <c r="AJ48" s="155">
        <v>43</v>
      </c>
      <c r="AK48" s="155">
        <v>0</v>
      </c>
      <c r="AL48" s="155">
        <v>7</v>
      </c>
      <c r="AM48" s="155">
        <v>25</v>
      </c>
      <c r="AN48" s="155">
        <v>6</v>
      </c>
      <c r="AO48" s="155">
        <v>16</v>
      </c>
      <c r="AP48" s="155">
        <v>32</v>
      </c>
    </row>
    <row r="49" spans="1:42" customFormat="1" ht="15.75" x14ac:dyDescent="0.25">
      <c r="A49" s="178" t="s">
        <v>84</v>
      </c>
      <c r="B49" s="179">
        <v>311</v>
      </c>
      <c r="C49" s="155">
        <v>1</v>
      </c>
      <c r="D49" s="155">
        <v>0</v>
      </c>
      <c r="E49" s="155">
        <v>12</v>
      </c>
      <c r="F49" s="155">
        <v>5</v>
      </c>
      <c r="G49" s="155">
        <v>7</v>
      </c>
      <c r="H49" s="155">
        <v>21</v>
      </c>
      <c r="I49" s="155">
        <v>0</v>
      </c>
      <c r="J49" s="155">
        <v>5</v>
      </c>
      <c r="K49" s="155">
        <v>1</v>
      </c>
      <c r="L49" s="155">
        <v>0</v>
      </c>
      <c r="M49" s="155">
        <v>6</v>
      </c>
      <c r="N49" s="155">
        <v>0</v>
      </c>
      <c r="O49" s="155">
        <v>2</v>
      </c>
      <c r="P49" s="155">
        <v>2</v>
      </c>
      <c r="Q49" s="155">
        <v>3</v>
      </c>
      <c r="R49" s="155">
        <v>4</v>
      </c>
      <c r="S49" s="155">
        <v>85</v>
      </c>
      <c r="T49" s="155">
        <v>7</v>
      </c>
      <c r="U49" s="155">
        <v>1</v>
      </c>
      <c r="V49" s="155">
        <v>1</v>
      </c>
      <c r="W49" s="155">
        <v>2</v>
      </c>
      <c r="X49" s="155">
        <v>0</v>
      </c>
      <c r="Y49" s="155">
        <v>1</v>
      </c>
      <c r="Z49" s="155">
        <v>0</v>
      </c>
      <c r="AA49" s="155">
        <v>4</v>
      </c>
      <c r="AB49" s="155">
        <v>0</v>
      </c>
      <c r="AC49" s="155">
        <v>30</v>
      </c>
      <c r="AD49" s="155">
        <v>0</v>
      </c>
      <c r="AE49" s="155">
        <v>2</v>
      </c>
      <c r="AF49" s="155">
        <v>2</v>
      </c>
      <c r="AG49" s="155">
        <v>20</v>
      </c>
      <c r="AH49" s="155">
        <v>31</v>
      </c>
      <c r="AI49" s="155">
        <v>3</v>
      </c>
      <c r="AJ49" s="155">
        <v>14</v>
      </c>
      <c r="AK49" s="155">
        <v>0</v>
      </c>
      <c r="AL49" s="155">
        <v>3</v>
      </c>
      <c r="AM49" s="155">
        <v>16</v>
      </c>
      <c r="AN49" s="155">
        <v>7</v>
      </c>
      <c r="AO49" s="155">
        <v>6</v>
      </c>
      <c r="AP49" s="155">
        <v>7</v>
      </c>
    </row>
    <row r="50" spans="1:42" customFormat="1" ht="15.75" x14ac:dyDescent="0.25">
      <c r="A50" s="178" t="s">
        <v>85</v>
      </c>
      <c r="B50" s="179">
        <v>21</v>
      </c>
      <c r="C50" s="155">
        <v>0</v>
      </c>
      <c r="D50" s="155">
        <v>0</v>
      </c>
      <c r="E50" s="155">
        <v>0</v>
      </c>
      <c r="F50" s="155">
        <v>1</v>
      </c>
      <c r="G50" s="155">
        <v>0</v>
      </c>
      <c r="H50" s="155">
        <v>1</v>
      </c>
      <c r="I50" s="155">
        <v>0</v>
      </c>
      <c r="J50" s="155">
        <v>0</v>
      </c>
      <c r="K50" s="155">
        <v>0</v>
      </c>
      <c r="L50" s="155">
        <v>0</v>
      </c>
      <c r="M50" s="155">
        <v>0</v>
      </c>
      <c r="N50" s="155">
        <v>0</v>
      </c>
      <c r="O50" s="155">
        <v>0</v>
      </c>
      <c r="P50" s="155">
        <v>0</v>
      </c>
      <c r="Q50" s="155">
        <v>0</v>
      </c>
      <c r="R50" s="155">
        <v>0</v>
      </c>
      <c r="S50" s="155">
        <v>10</v>
      </c>
      <c r="T50" s="155">
        <v>3</v>
      </c>
      <c r="U50" s="155">
        <v>0</v>
      </c>
      <c r="V50" s="155">
        <v>0</v>
      </c>
      <c r="W50" s="155">
        <v>0</v>
      </c>
      <c r="X50" s="155">
        <v>0</v>
      </c>
      <c r="Y50" s="155">
        <v>0</v>
      </c>
      <c r="Z50" s="155">
        <v>0</v>
      </c>
      <c r="AA50" s="155">
        <v>0</v>
      </c>
      <c r="AB50" s="155">
        <v>0</v>
      </c>
      <c r="AC50" s="155">
        <v>1</v>
      </c>
      <c r="AD50" s="155">
        <v>0</v>
      </c>
      <c r="AE50" s="155">
        <v>0</v>
      </c>
      <c r="AF50" s="155">
        <v>0</v>
      </c>
      <c r="AG50" s="155">
        <v>1</v>
      </c>
      <c r="AH50" s="155">
        <v>0</v>
      </c>
      <c r="AI50" s="155">
        <v>0</v>
      </c>
      <c r="AJ50" s="155">
        <v>0</v>
      </c>
      <c r="AK50" s="155">
        <v>0</v>
      </c>
      <c r="AL50" s="155">
        <v>2</v>
      </c>
      <c r="AM50" s="155">
        <v>2</v>
      </c>
      <c r="AN50" s="155">
        <v>0</v>
      </c>
      <c r="AO50" s="155">
        <v>0</v>
      </c>
      <c r="AP50" s="155">
        <v>0</v>
      </c>
    </row>
    <row r="51" spans="1:42" customFormat="1" ht="15.75" x14ac:dyDescent="0.25">
      <c r="A51" s="178" t="s">
        <v>86</v>
      </c>
      <c r="B51" s="179">
        <v>354</v>
      </c>
      <c r="C51" s="155">
        <v>0</v>
      </c>
      <c r="D51" s="155">
        <v>1</v>
      </c>
      <c r="E51" s="155">
        <v>6</v>
      </c>
      <c r="F51" s="155">
        <v>1</v>
      </c>
      <c r="G51" s="155">
        <v>2</v>
      </c>
      <c r="H51" s="155">
        <v>15</v>
      </c>
      <c r="I51" s="155">
        <v>0</v>
      </c>
      <c r="J51" s="155">
        <v>1</v>
      </c>
      <c r="K51" s="155">
        <v>0</v>
      </c>
      <c r="L51" s="155">
        <v>0</v>
      </c>
      <c r="M51" s="155">
        <v>0</v>
      </c>
      <c r="N51" s="155">
        <v>0</v>
      </c>
      <c r="O51" s="155">
        <v>1</v>
      </c>
      <c r="P51" s="155">
        <v>1</v>
      </c>
      <c r="Q51" s="155">
        <v>7</v>
      </c>
      <c r="R51" s="155">
        <v>3</v>
      </c>
      <c r="S51" s="155">
        <v>147</v>
      </c>
      <c r="T51" s="155">
        <v>31</v>
      </c>
      <c r="U51" s="155">
        <v>0</v>
      </c>
      <c r="V51" s="155">
        <v>0</v>
      </c>
      <c r="W51" s="155">
        <v>1</v>
      </c>
      <c r="X51" s="155">
        <v>0</v>
      </c>
      <c r="Y51" s="155">
        <v>2</v>
      </c>
      <c r="Z51" s="155">
        <v>1</v>
      </c>
      <c r="AA51" s="155">
        <v>0</v>
      </c>
      <c r="AB51" s="155">
        <v>0</v>
      </c>
      <c r="AC51" s="155">
        <v>54</v>
      </c>
      <c r="AD51" s="155">
        <v>0</v>
      </c>
      <c r="AE51" s="155">
        <v>3</v>
      </c>
      <c r="AF51" s="155">
        <v>0</v>
      </c>
      <c r="AG51" s="155">
        <v>27</v>
      </c>
      <c r="AH51" s="155">
        <v>13</v>
      </c>
      <c r="AI51" s="155">
        <v>2</v>
      </c>
      <c r="AJ51" s="155">
        <v>13</v>
      </c>
      <c r="AK51" s="155">
        <v>0</v>
      </c>
      <c r="AL51" s="155">
        <v>1</v>
      </c>
      <c r="AM51" s="155">
        <v>11</v>
      </c>
      <c r="AN51" s="155">
        <v>0</v>
      </c>
      <c r="AO51" s="155">
        <v>4</v>
      </c>
      <c r="AP51" s="155">
        <v>6</v>
      </c>
    </row>
    <row r="52" spans="1:42" customFormat="1" ht="15.75" x14ac:dyDescent="0.25">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75" x14ac:dyDescent="0.25">
      <c r="A53" s="178" t="s">
        <v>88</v>
      </c>
      <c r="B53" s="179">
        <v>24</v>
      </c>
      <c r="C53" s="155">
        <v>0</v>
      </c>
      <c r="D53" s="155">
        <v>0</v>
      </c>
      <c r="E53" s="155">
        <v>5</v>
      </c>
      <c r="F53" s="155">
        <v>0</v>
      </c>
      <c r="G53" s="155">
        <v>0</v>
      </c>
      <c r="H53" s="155">
        <v>0</v>
      </c>
      <c r="I53" s="155">
        <v>0</v>
      </c>
      <c r="J53" s="155">
        <v>0</v>
      </c>
      <c r="K53" s="155">
        <v>0</v>
      </c>
      <c r="L53" s="155">
        <v>0</v>
      </c>
      <c r="M53" s="155">
        <v>0</v>
      </c>
      <c r="N53" s="155">
        <v>0</v>
      </c>
      <c r="O53" s="155">
        <v>0</v>
      </c>
      <c r="P53" s="155">
        <v>0</v>
      </c>
      <c r="Q53" s="155">
        <v>2</v>
      </c>
      <c r="R53" s="155">
        <v>0</v>
      </c>
      <c r="S53" s="155">
        <v>8</v>
      </c>
      <c r="T53" s="155">
        <v>1</v>
      </c>
      <c r="U53" s="155">
        <v>0</v>
      </c>
      <c r="V53" s="155">
        <v>0</v>
      </c>
      <c r="W53" s="155">
        <v>0</v>
      </c>
      <c r="X53" s="155">
        <v>0</v>
      </c>
      <c r="Y53" s="155">
        <v>0</v>
      </c>
      <c r="Z53" s="155">
        <v>0</v>
      </c>
      <c r="AA53" s="155">
        <v>2</v>
      </c>
      <c r="AB53" s="155">
        <v>0</v>
      </c>
      <c r="AC53" s="155">
        <v>1</v>
      </c>
      <c r="AD53" s="155">
        <v>0</v>
      </c>
      <c r="AE53" s="155">
        <v>0</v>
      </c>
      <c r="AF53" s="155">
        <v>0</v>
      </c>
      <c r="AG53" s="155">
        <v>0</v>
      </c>
      <c r="AH53" s="155">
        <v>0</v>
      </c>
      <c r="AI53" s="155">
        <v>0</v>
      </c>
      <c r="AJ53" s="155">
        <v>3</v>
      </c>
      <c r="AK53" s="155">
        <v>0</v>
      </c>
      <c r="AL53" s="155">
        <v>0</v>
      </c>
      <c r="AM53" s="155">
        <v>1</v>
      </c>
      <c r="AN53" s="155">
        <v>0</v>
      </c>
      <c r="AO53" s="155">
        <v>0</v>
      </c>
      <c r="AP53" s="155">
        <v>1</v>
      </c>
    </row>
    <row r="54" spans="1:42" customFormat="1" ht="15.75" x14ac:dyDescent="0.25">
      <c r="A54" s="178" t="s">
        <v>89</v>
      </c>
      <c r="B54" s="179">
        <v>198</v>
      </c>
      <c r="C54" s="155">
        <v>0</v>
      </c>
      <c r="D54" s="155">
        <v>0</v>
      </c>
      <c r="E54" s="155">
        <v>7</v>
      </c>
      <c r="F54" s="155">
        <v>3</v>
      </c>
      <c r="G54" s="155">
        <v>1</v>
      </c>
      <c r="H54" s="155">
        <v>7</v>
      </c>
      <c r="I54" s="155">
        <v>0</v>
      </c>
      <c r="J54" s="155">
        <v>3</v>
      </c>
      <c r="K54" s="155">
        <v>0</v>
      </c>
      <c r="L54" s="155">
        <v>0</v>
      </c>
      <c r="M54" s="155">
        <v>2</v>
      </c>
      <c r="N54" s="155">
        <v>0</v>
      </c>
      <c r="O54" s="155">
        <v>0</v>
      </c>
      <c r="P54" s="155">
        <v>0</v>
      </c>
      <c r="Q54" s="155">
        <v>1</v>
      </c>
      <c r="R54" s="155">
        <v>3</v>
      </c>
      <c r="S54" s="155">
        <v>97</v>
      </c>
      <c r="T54" s="155">
        <v>3</v>
      </c>
      <c r="U54" s="155">
        <v>1</v>
      </c>
      <c r="V54" s="155">
        <v>0</v>
      </c>
      <c r="W54" s="155">
        <v>0</v>
      </c>
      <c r="X54" s="155">
        <v>0</v>
      </c>
      <c r="Y54" s="155">
        <v>1</v>
      </c>
      <c r="Z54" s="155">
        <v>0</v>
      </c>
      <c r="AA54" s="155">
        <v>0</v>
      </c>
      <c r="AB54" s="155">
        <v>1</v>
      </c>
      <c r="AC54" s="155">
        <v>11</v>
      </c>
      <c r="AD54" s="155">
        <v>0</v>
      </c>
      <c r="AE54" s="155">
        <v>4</v>
      </c>
      <c r="AF54" s="155">
        <v>0</v>
      </c>
      <c r="AG54" s="155">
        <v>12</v>
      </c>
      <c r="AH54" s="155">
        <v>12</v>
      </c>
      <c r="AI54" s="155">
        <v>0</v>
      </c>
      <c r="AJ54" s="155">
        <v>4</v>
      </c>
      <c r="AK54" s="155">
        <v>0</v>
      </c>
      <c r="AL54" s="155">
        <v>0</v>
      </c>
      <c r="AM54" s="155">
        <v>14</v>
      </c>
      <c r="AN54" s="155">
        <v>5</v>
      </c>
      <c r="AO54" s="155">
        <v>2</v>
      </c>
      <c r="AP54" s="155">
        <v>4</v>
      </c>
    </row>
    <row r="55" spans="1:42" customFormat="1" ht="15.75" x14ac:dyDescent="0.25">
      <c r="A55" s="178" t="s">
        <v>90</v>
      </c>
      <c r="B55" s="179">
        <v>52</v>
      </c>
      <c r="C55" s="155">
        <v>1</v>
      </c>
      <c r="D55" s="155">
        <v>0</v>
      </c>
      <c r="E55" s="155">
        <v>1</v>
      </c>
      <c r="F55" s="155">
        <v>0</v>
      </c>
      <c r="G55" s="155">
        <v>0</v>
      </c>
      <c r="H55" s="155">
        <v>4</v>
      </c>
      <c r="I55" s="155">
        <v>0</v>
      </c>
      <c r="J55" s="155">
        <v>1</v>
      </c>
      <c r="K55" s="155">
        <v>0</v>
      </c>
      <c r="L55" s="155">
        <v>0</v>
      </c>
      <c r="M55" s="155">
        <v>1</v>
      </c>
      <c r="N55" s="155">
        <v>0</v>
      </c>
      <c r="O55" s="155">
        <v>1</v>
      </c>
      <c r="P55" s="155">
        <v>0</v>
      </c>
      <c r="Q55" s="155">
        <v>1</v>
      </c>
      <c r="R55" s="155">
        <v>0</v>
      </c>
      <c r="S55" s="155">
        <v>10</v>
      </c>
      <c r="T55" s="155">
        <v>5</v>
      </c>
      <c r="U55" s="155">
        <v>0</v>
      </c>
      <c r="V55" s="155">
        <v>0</v>
      </c>
      <c r="W55" s="155">
        <v>0</v>
      </c>
      <c r="X55" s="155">
        <v>0</v>
      </c>
      <c r="Y55" s="155">
        <v>1</v>
      </c>
      <c r="Z55" s="155">
        <v>0</v>
      </c>
      <c r="AA55" s="155">
        <v>2</v>
      </c>
      <c r="AB55" s="155">
        <v>0</v>
      </c>
      <c r="AC55" s="155">
        <v>4</v>
      </c>
      <c r="AD55" s="155">
        <v>0</v>
      </c>
      <c r="AE55" s="155">
        <v>1</v>
      </c>
      <c r="AF55" s="155">
        <v>0</v>
      </c>
      <c r="AG55" s="155">
        <v>7</v>
      </c>
      <c r="AH55" s="155">
        <v>3</v>
      </c>
      <c r="AI55" s="155">
        <v>0</v>
      </c>
      <c r="AJ55" s="155">
        <v>3</v>
      </c>
      <c r="AK55" s="155">
        <v>0</v>
      </c>
      <c r="AL55" s="155">
        <v>1</v>
      </c>
      <c r="AM55" s="155">
        <v>1</v>
      </c>
      <c r="AN55" s="155">
        <v>3</v>
      </c>
      <c r="AO55" s="155">
        <v>0</v>
      </c>
      <c r="AP55" s="155">
        <v>1</v>
      </c>
    </row>
    <row r="56" spans="1:42" customFormat="1" ht="15.75" x14ac:dyDescent="0.25">
      <c r="A56" s="178" t="s">
        <v>660</v>
      </c>
      <c r="B56" s="179">
        <v>49</v>
      </c>
      <c r="C56" s="155">
        <v>0</v>
      </c>
      <c r="D56" s="155">
        <v>0</v>
      </c>
      <c r="E56" s="155">
        <v>0</v>
      </c>
      <c r="F56" s="155">
        <v>0</v>
      </c>
      <c r="G56" s="155">
        <v>1</v>
      </c>
      <c r="H56" s="155">
        <v>0</v>
      </c>
      <c r="I56" s="155">
        <v>0</v>
      </c>
      <c r="J56" s="155">
        <v>0</v>
      </c>
      <c r="K56" s="155">
        <v>0</v>
      </c>
      <c r="L56" s="155">
        <v>0</v>
      </c>
      <c r="M56" s="155">
        <v>0</v>
      </c>
      <c r="N56" s="155">
        <v>0</v>
      </c>
      <c r="O56" s="155">
        <v>0</v>
      </c>
      <c r="P56" s="155">
        <v>0</v>
      </c>
      <c r="Q56" s="155">
        <v>0</v>
      </c>
      <c r="R56" s="155">
        <v>0</v>
      </c>
      <c r="S56" s="155">
        <v>42</v>
      </c>
      <c r="T56" s="155">
        <v>1</v>
      </c>
      <c r="U56" s="155">
        <v>0</v>
      </c>
      <c r="V56" s="155">
        <v>1</v>
      </c>
      <c r="W56" s="155">
        <v>0</v>
      </c>
      <c r="X56" s="155">
        <v>0</v>
      </c>
      <c r="Y56" s="155">
        <v>0</v>
      </c>
      <c r="Z56" s="155">
        <v>0</v>
      </c>
      <c r="AA56" s="155">
        <v>0</v>
      </c>
      <c r="AB56" s="155">
        <v>0</v>
      </c>
      <c r="AC56" s="155">
        <v>2</v>
      </c>
      <c r="AD56" s="155">
        <v>0</v>
      </c>
      <c r="AE56" s="155">
        <v>0</v>
      </c>
      <c r="AF56" s="155">
        <v>0</v>
      </c>
      <c r="AG56" s="155">
        <v>0</v>
      </c>
      <c r="AH56" s="155">
        <v>1</v>
      </c>
      <c r="AI56" s="155">
        <v>0</v>
      </c>
      <c r="AJ56" s="155">
        <v>0</v>
      </c>
      <c r="AK56" s="155">
        <v>0</v>
      </c>
      <c r="AL56" s="155">
        <v>0</v>
      </c>
      <c r="AM56" s="155">
        <v>1</v>
      </c>
      <c r="AN56" s="155">
        <v>0</v>
      </c>
      <c r="AO56" s="155">
        <v>0</v>
      </c>
      <c r="AP56" s="155">
        <v>0</v>
      </c>
    </row>
    <row r="57" spans="1:42" customFormat="1" ht="15.75" x14ac:dyDescent="0.25">
      <c r="A57" s="180" t="s">
        <v>576</v>
      </c>
      <c r="B57" s="179">
        <v>1</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1</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75" x14ac:dyDescent="0.25">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75" x14ac:dyDescent="0.25">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75" x14ac:dyDescent="0.25">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75" x14ac:dyDescent="0.25">
      <c r="A61" s="180" t="s">
        <v>307</v>
      </c>
      <c r="B61" s="179">
        <v>28</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12</v>
      </c>
      <c r="T61" s="155">
        <v>0</v>
      </c>
      <c r="U61" s="155">
        <v>0</v>
      </c>
      <c r="V61" s="155">
        <v>0</v>
      </c>
      <c r="W61" s="155">
        <v>0</v>
      </c>
      <c r="X61" s="155">
        <v>0</v>
      </c>
      <c r="Y61" s="155">
        <v>0</v>
      </c>
      <c r="Z61" s="155">
        <v>0</v>
      </c>
      <c r="AA61" s="155">
        <v>0</v>
      </c>
      <c r="AB61" s="155">
        <v>0</v>
      </c>
      <c r="AC61" s="155">
        <v>11</v>
      </c>
      <c r="AD61" s="155">
        <v>0</v>
      </c>
      <c r="AE61" s="155">
        <v>0</v>
      </c>
      <c r="AF61" s="155">
        <v>0</v>
      </c>
      <c r="AG61" s="155">
        <v>2</v>
      </c>
      <c r="AH61" s="155">
        <v>0</v>
      </c>
      <c r="AI61" s="155">
        <v>0</v>
      </c>
      <c r="AJ61" s="155">
        <v>1</v>
      </c>
      <c r="AK61" s="155">
        <v>0</v>
      </c>
      <c r="AL61" s="155">
        <v>0</v>
      </c>
      <c r="AM61" s="155">
        <v>0</v>
      </c>
      <c r="AN61" s="155">
        <v>0</v>
      </c>
      <c r="AO61" s="155">
        <v>0</v>
      </c>
      <c r="AP61" s="155">
        <v>2</v>
      </c>
    </row>
    <row r="62" spans="1:42" customFormat="1" ht="15.75" x14ac:dyDescent="0.25">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75" x14ac:dyDescent="0.25">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75" x14ac:dyDescent="0.25">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75" x14ac:dyDescent="0.25">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75" x14ac:dyDescent="0.25">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75" x14ac:dyDescent="0.25">
      <c r="A67" s="180" t="s">
        <v>524</v>
      </c>
      <c r="B67" s="179">
        <v>3</v>
      </c>
      <c r="C67" s="155">
        <v>0</v>
      </c>
      <c r="D67" s="155">
        <v>0</v>
      </c>
      <c r="E67" s="155">
        <v>0</v>
      </c>
      <c r="F67" s="155">
        <v>0</v>
      </c>
      <c r="G67" s="155">
        <v>0</v>
      </c>
      <c r="H67" s="155">
        <v>1</v>
      </c>
      <c r="I67" s="155">
        <v>0</v>
      </c>
      <c r="J67" s="155">
        <v>0</v>
      </c>
      <c r="K67" s="155">
        <v>1</v>
      </c>
      <c r="L67" s="155">
        <v>0</v>
      </c>
      <c r="M67" s="155">
        <v>0</v>
      </c>
      <c r="N67" s="155">
        <v>0</v>
      </c>
      <c r="O67" s="155">
        <v>0</v>
      </c>
      <c r="P67" s="155">
        <v>0</v>
      </c>
      <c r="Q67" s="155">
        <v>0</v>
      </c>
      <c r="R67" s="155">
        <v>0</v>
      </c>
      <c r="S67" s="155">
        <v>0</v>
      </c>
      <c r="T67" s="155">
        <v>0</v>
      </c>
      <c r="U67" s="155">
        <v>0</v>
      </c>
      <c r="V67" s="155">
        <v>0</v>
      </c>
      <c r="W67" s="155">
        <v>0</v>
      </c>
      <c r="X67" s="155">
        <v>0</v>
      </c>
      <c r="Y67" s="155">
        <v>0</v>
      </c>
      <c r="Z67" s="155">
        <v>0</v>
      </c>
      <c r="AA67" s="155">
        <v>0</v>
      </c>
      <c r="AB67" s="155">
        <v>0</v>
      </c>
      <c r="AC67" s="155">
        <v>1</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75" x14ac:dyDescent="0.25">
      <c r="A68" s="180" t="s">
        <v>665</v>
      </c>
      <c r="B68" s="179">
        <v>1</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1</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75" x14ac:dyDescent="0.25">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75" x14ac:dyDescent="0.25">
      <c r="A70" s="180" t="s">
        <v>309</v>
      </c>
      <c r="B70" s="179">
        <v>14</v>
      </c>
      <c r="C70" s="155">
        <v>0</v>
      </c>
      <c r="D70" s="155">
        <v>0</v>
      </c>
      <c r="E70" s="155">
        <v>0</v>
      </c>
      <c r="F70" s="155">
        <v>1</v>
      </c>
      <c r="G70" s="155">
        <v>0</v>
      </c>
      <c r="H70" s="155">
        <v>0</v>
      </c>
      <c r="I70" s="155">
        <v>0</v>
      </c>
      <c r="J70" s="155">
        <v>0</v>
      </c>
      <c r="K70" s="155">
        <v>0</v>
      </c>
      <c r="L70" s="155">
        <v>0</v>
      </c>
      <c r="M70" s="155">
        <v>0</v>
      </c>
      <c r="N70" s="155">
        <v>0</v>
      </c>
      <c r="O70" s="155">
        <v>0</v>
      </c>
      <c r="P70" s="155">
        <v>0</v>
      </c>
      <c r="Q70" s="155">
        <v>0</v>
      </c>
      <c r="R70" s="155">
        <v>0</v>
      </c>
      <c r="S70" s="155">
        <v>10</v>
      </c>
      <c r="T70" s="155">
        <v>0</v>
      </c>
      <c r="U70" s="155">
        <v>0</v>
      </c>
      <c r="V70" s="155">
        <v>0</v>
      </c>
      <c r="W70" s="155">
        <v>0</v>
      </c>
      <c r="X70" s="155">
        <v>0</v>
      </c>
      <c r="Y70" s="155">
        <v>0</v>
      </c>
      <c r="Z70" s="155">
        <v>0</v>
      </c>
      <c r="AA70" s="155">
        <v>0</v>
      </c>
      <c r="AB70" s="155">
        <v>0</v>
      </c>
      <c r="AC70" s="155">
        <v>2</v>
      </c>
      <c r="AD70" s="155">
        <v>0</v>
      </c>
      <c r="AE70" s="155">
        <v>0</v>
      </c>
      <c r="AF70" s="155">
        <v>0</v>
      </c>
      <c r="AG70" s="155">
        <v>0</v>
      </c>
      <c r="AH70" s="155">
        <v>0</v>
      </c>
      <c r="AI70" s="155">
        <v>0</v>
      </c>
      <c r="AJ70" s="155">
        <v>0</v>
      </c>
      <c r="AK70" s="155">
        <v>0</v>
      </c>
      <c r="AL70" s="155">
        <v>0</v>
      </c>
      <c r="AM70" s="155">
        <v>1</v>
      </c>
      <c r="AN70" s="155">
        <v>0</v>
      </c>
      <c r="AO70" s="155">
        <v>0</v>
      </c>
      <c r="AP70" s="155">
        <v>0</v>
      </c>
    </row>
    <row r="71" spans="1:42" customFormat="1" ht="15.75" x14ac:dyDescent="0.25">
      <c r="A71" s="180" t="s">
        <v>601</v>
      </c>
      <c r="B71" s="179">
        <v>1</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1</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75" x14ac:dyDescent="0.25">
      <c r="A72" s="180" t="s">
        <v>667</v>
      </c>
      <c r="B72" s="179">
        <v>1</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1</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75" x14ac:dyDescent="0.25">
      <c r="A73" s="180" t="s">
        <v>668</v>
      </c>
      <c r="B73" s="179">
        <v>1</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1</v>
      </c>
      <c r="AH73" s="155">
        <v>0</v>
      </c>
      <c r="AI73" s="155">
        <v>0</v>
      </c>
      <c r="AJ73" s="155">
        <v>0</v>
      </c>
      <c r="AK73" s="155">
        <v>0</v>
      </c>
      <c r="AL73" s="155">
        <v>0</v>
      </c>
      <c r="AM73" s="155">
        <v>0</v>
      </c>
      <c r="AN73" s="155">
        <v>0</v>
      </c>
      <c r="AO73" s="155">
        <v>0</v>
      </c>
      <c r="AP73" s="155">
        <v>0</v>
      </c>
    </row>
    <row r="74" spans="1:42" customFormat="1" ht="15.75" x14ac:dyDescent="0.25">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75" x14ac:dyDescent="0.25">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75" x14ac:dyDescent="0.25">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75" x14ac:dyDescent="0.25">
      <c r="A77" s="180" t="s">
        <v>670</v>
      </c>
      <c r="B77" s="179">
        <v>3</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2</v>
      </c>
      <c r="T77" s="155">
        <v>0</v>
      </c>
      <c r="U77" s="155">
        <v>0</v>
      </c>
      <c r="V77" s="155">
        <v>0</v>
      </c>
      <c r="W77" s="155">
        <v>0</v>
      </c>
      <c r="X77" s="155">
        <v>0</v>
      </c>
      <c r="Y77" s="155">
        <v>0</v>
      </c>
      <c r="Z77" s="155">
        <v>0</v>
      </c>
      <c r="AA77" s="155">
        <v>0</v>
      </c>
      <c r="AB77" s="155">
        <v>0</v>
      </c>
      <c r="AC77" s="155">
        <v>0</v>
      </c>
      <c r="AD77" s="155">
        <v>0</v>
      </c>
      <c r="AE77" s="155">
        <v>0</v>
      </c>
      <c r="AF77" s="155">
        <v>0</v>
      </c>
      <c r="AG77" s="155">
        <v>0</v>
      </c>
      <c r="AH77" s="155">
        <v>1</v>
      </c>
      <c r="AI77" s="155">
        <v>0</v>
      </c>
      <c r="AJ77" s="155">
        <v>0</v>
      </c>
      <c r="AK77" s="155">
        <v>0</v>
      </c>
      <c r="AL77" s="155">
        <v>0</v>
      </c>
      <c r="AM77" s="155">
        <v>0</v>
      </c>
      <c r="AN77" s="155">
        <v>0</v>
      </c>
      <c r="AO77" s="155">
        <v>0</v>
      </c>
      <c r="AP77" s="155">
        <v>0</v>
      </c>
    </row>
    <row r="78" spans="1:42" customFormat="1" ht="15.75" x14ac:dyDescent="0.25">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75" x14ac:dyDescent="0.25">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1</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75" x14ac:dyDescent="0.25">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75" x14ac:dyDescent="0.25">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75" x14ac:dyDescent="0.25">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75" x14ac:dyDescent="0.25">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75" x14ac:dyDescent="0.25">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75" x14ac:dyDescent="0.25">
      <c r="A85" s="180" t="s">
        <v>674</v>
      </c>
      <c r="B85" s="179">
        <v>1</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1</v>
      </c>
      <c r="AH85" s="155">
        <v>0</v>
      </c>
      <c r="AI85" s="155">
        <v>0</v>
      </c>
      <c r="AJ85" s="155">
        <v>0</v>
      </c>
      <c r="AK85" s="155">
        <v>0</v>
      </c>
      <c r="AL85" s="155">
        <v>0</v>
      </c>
      <c r="AM85" s="155">
        <v>0</v>
      </c>
      <c r="AN85" s="155">
        <v>0</v>
      </c>
      <c r="AO85" s="155">
        <v>0</v>
      </c>
      <c r="AP85" s="155">
        <v>0</v>
      </c>
    </row>
    <row r="86" spans="1:42" customFormat="1" ht="15.75" x14ac:dyDescent="0.25">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75" x14ac:dyDescent="0.25">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75" x14ac:dyDescent="0.25">
      <c r="A88" s="180" t="s">
        <v>324</v>
      </c>
      <c r="B88" s="179">
        <v>41</v>
      </c>
      <c r="C88" s="155">
        <v>0</v>
      </c>
      <c r="D88" s="155">
        <v>0</v>
      </c>
      <c r="E88" s="155">
        <v>0</v>
      </c>
      <c r="F88" s="155">
        <v>0</v>
      </c>
      <c r="G88" s="155">
        <v>0</v>
      </c>
      <c r="H88" s="155">
        <v>1</v>
      </c>
      <c r="I88" s="155">
        <v>0</v>
      </c>
      <c r="J88" s="155">
        <v>0</v>
      </c>
      <c r="K88" s="155">
        <v>0</v>
      </c>
      <c r="L88" s="155">
        <v>0</v>
      </c>
      <c r="M88" s="155">
        <v>0</v>
      </c>
      <c r="N88" s="155">
        <v>0</v>
      </c>
      <c r="O88" s="155">
        <v>0</v>
      </c>
      <c r="P88" s="155">
        <v>0</v>
      </c>
      <c r="Q88" s="155">
        <v>0</v>
      </c>
      <c r="R88" s="155">
        <v>0</v>
      </c>
      <c r="S88" s="155">
        <v>33</v>
      </c>
      <c r="T88" s="155">
        <v>0</v>
      </c>
      <c r="U88" s="155">
        <v>0</v>
      </c>
      <c r="V88" s="155">
        <v>0</v>
      </c>
      <c r="W88" s="155">
        <v>0</v>
      </c>
      <c r="X88" s="155">
        <v>0</v>
      </c>
      <c r="Y88" s="155">
        <v>0</v>
      </c>
      <c r="Z88" s="155">
        <v>0</v>
      </c>
      <c r="AA88" s="155">
        <v>0</v>
      </c>
      <c r="AB88" s="155">
        <v>0</v>
      </c>
      <c r="AC88" s="155">
        <v>1</v>
      </c>
      <c r="AD88" s="155">
        <v>0</v>
      </c>
      <c r="AE88" s="155">
        <v>0</v>
      </c>
      <c r="AF88" s="155">
        <v>0</v>
      </c>
      <c r="AG88" s="155">
        <v>3</v>
      </c>
      <c r="AH88" s="155">
        <v>2</v>
      </c>
      <c r="AI88" s="155">
        <v>0</v>
      </c>
      <c r="AJ88" s="155">
        <v>0</v>
      </c>
      <c r="AK88" s="155">
        <v>0</v>
      </c>
      <c r="AL88" s="155">
        <v>0</v>
      </c>
      <c r="AM88" s="155">
        <v>0</v>
      </c>
      <c r="AN88" s="155">
        <v>0</v>
      </c>
      <c r="AO88" s="155">
        <v>0</v>
      </c>
      <c r="AP88" s="155">
        <v>1</v>
      </c>
    </row>
    <row r="89" spans="1:42" customFormat="1" ht="15.75" x14ac:dyDescent="0.25">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75" x14ac:dyDescent="0.25">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75" x14ac:dyDescent="0.25">
      <c r="A91" s="180" t="s">
        <v>602</v>
      </c>
      <c r="B91" s="179">
        <v>7</v>
      </c>
      <c r="C91" s="155">
        <v>0</v>
      </c>
      <c r="D91" s="155">
        <v>0</v>
      </c>
      <c r="E91" s="155">
        <v>0</v>
      </c>
      <c r="F91" s="155">
        <v>0</v>
      </c>
      <c r="G91" s="155">
        <v>0</v>
      </c>
      <c r="H91" s="155">
        <v>0</v>
      </c>
      <c r="I91" s="155">
        <v>0</v>
      </c>
      <c r="J91" s="155">
        <v>0</v>
      </c>
      <c r="K91" s="155">
        <v>0</v>
      </c>
      <c r="L91" s="155">
        <v>0</v>
      </c>
      <c r="M91" s="155">
        <v>0</v>
      </c>
      <c r="N91" s="155">
        <v>0</v>
      </c>
      <c r="O91" s="155">
        <v>0</v>
      </c>
      <c r="P91" s="155">
        <v>1</v>
      </c>
      <c r="Q91" s="155">
        <v>0</v>
      </c>
      <c r="R91" s="155">
        <v>0</v>
      </c>
      <c r="S91" s="155">
        <v>3</v>
      </c>
      <c r="T91" s="155">
        <v>0</v>
      </c>
      <c r="U91" s="155">
        <v>0</v>
      </c>
      <c r="V91" s="155">
        <v>0</v>
      </c>
      <c r="W91" s="155">
        <v>0</v>
      </c>
      <c r="X91" s="155">
        <v>0</v>
      </c>
      <c r="Y91" s="155">
        <v>0</v>
      </c>
      <c r="Z91" s="155">
        <v>0</v>
      </c>
      <c r="AA91" s="155">
        <v>0</v>
      </c>
      <c r="AB91" s="155">
        <v>0</v>
      </c>
      <c r="AC91" s="155">
        <v>0</v>
      </c>
      <c r="AD91" s="155">
        <v>0</v>
      </c>
      <c r="AE91" s="155">
        <v>0</v>
      </c>
      <c r="AF91" s="155">
        <v>0</v>
      </c>
      <c r="AG91" s="155">
        <v>0</v>
      </c>
      <c r="AH91" s="155">
        <v>1</v>
      </c>
      <c r="AI91" s="155">
        <v>0</v>
      </c>
      <c r="AJ91" s="155">
        <v>0</v>
      </c>
      <c r="AK91" s="155">
        <v>0</v>
      </c>
      <c r="AL91" s="155">
        <v>0</v>
      </c>
      <c r="AM91" s="155">
        <v>0</v>
      </c>
      <c r="AN91" s="155">
        <v>0</v>
      </c>
      <c r="AO91" s="155">
        <v>0</v>
      </c>
      <c r="AP91" s="155">
        <v>2</v>
      </c>
    </row>
    <row r="92" spans="1:42" customFormat="1" ht="15.75" x14ac:dyDescent="0.25">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75" x14ac:dyDescent="0.25">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75" x14ac:dyDescent="0.25">
      <c r="A94" s="180" t="s">
        <v>581</v>
      </c>
      <c r="B94" s="179">
        <v>0</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75" x14ac:dyDescent="0.25">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75" x14ac:dyDescent="0.25">
      <c r="A96" s="180" t="s">
        <v>470</v>
      </c>
      <c r="B96" s="179">
        <v>167</v>
      </c>
      <c r="C96" s="155">
        <v>0</v>
      </c>
      <c r="D96" s="155">
        <v>0</v>
      </c>
      <c r="E96" s="155">
        <v>0</v>
      </c>
      <c r="F96" s="155">
        <v>0</v>
      </c>
      <c r="G96" s="155">
        <v>1</v>
      </c>
      <c r="H96" s="155">
        <v>2</v>
      </c>
      <c r="I96" s="155">
        <v>0</v>
      </c>
      <c r="J96" s="155">
        <v>0</v>
      </c>
      <c r="K96" s="155">
        <v>0</v>
      </c>
      <c r="L96" s="155">
        <v>0</v>
      </c>
      <c r="M96" s="155">
        <v>0</v>
      </c>
      <c r="N96" s="155">
        <v>0</v>
      </c>
      <c r="O96" s="155">
        <v>0</v>
      </c>
      <c r="P96" s="155">
        <v>0</v>
      </c>
      <c r="Q96" s="155">
        <v>0</v>
      </c>
      <c r="R96" s="155">
        <v>0</v>
      </c>
      <c r="S96" s="155">
        <v>116</v>
      </c>
      <c r="T96" s="155">
        <v>0</v>
      </c>
      <c r="U96" s="155">
        <v>1</v>
      </c>
      <c r="V96" s="155">
        <v>1</v>
      </c>
      <c r="W96" s="155">
        <v>0</v>
      </c>
      <c r="X96" s="155">
        <v>0</v>
      </c>
      <c r="Y96" s="155">
        <v>1</v>
      </c>
      <c r="Z96" s="155">
        <v>1</v>
      </c>
      <c r="AA96" s="155">
        <v>0</v>
      </c>
      <c r="AB96" s="155">
        <v>0</v>
      </c>
      <c r="AC96" s="155">
        <v>5</v>
      </c>
      <c r="AD96" s="155">
        <v>0</v>
      </c>
      <c r="AE96" s="155">
        <v>0</v>
      </c>
      <c r="AF96" s="155">
        <v>0</v>
      </c>
      <c r="AG96" s="155">
        <v>10</v>
      </c>
      <c r="AH96" s="155">
        <v>4</v>
      </c>
      <c r="AI96" s="155">
        <v>0</v>
      </c>
      <c r="AJ96" s="155">
        <v>3</v>
      </c>
      <c r="AK96" s="155">
        <v>0</v>
      </c>
      <c r="AL96" s="155">
        <v>1</v>
      </c>
      <c r="AM96" s="155">
        <v>16</v>
      </c>
      <c r="AN96" s="155">
        <v>0</v>
      </c>
      <c r="AO96" s="155">
        <v>1</v>
      </c>
      <c r="AP96" s="155">
        <v>4</v>
      </c>
    </row>
    <row r="97" spans="1:42" customFormat="1" ht="15.75" x14ac:dyDescent="0.25">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75" x14ac:dyDescent="0.25">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75" x14ac:dyDescent="0.25">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75" x14ac:dyDescent="0.25">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75" x14ac:dyDescent="0.25">
      <c r="A101" s="180" t="s">
        <v>513</v>
      </c>
      <c r="B101" s="179">
        <v>5</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3</v>
      </c>
      <c r="T101" s="155">
        <v>0</v>
      </c>
      <c r="U101" s="155">
        <v>0</v>
      </c>
      <c r="V101" s="155">
        <v>0</v>
      </c>
      <c r="W101" s="155">
        <v>0</v>
      </c>
      <c r="X101" s="155">
        <v>0</v>
      </c>
      <c r="Y101" s="155">
        <v>0</v>
      </c>
      <c r="Z101" s="155">
        <v>0</v>
      </c>
      <c r="AA101" s="155">
        <v>0</v>
      </c>
      <c r="AB101" s="155">
        <v>0</v>
      </c>
      <c r="AC101" s="155">
        <v>0</v>
      </c>
      <c r="AD101" s="155">
        <v>0</v>
      </c>
      <c r="AE101" s="155">
        <v>0</v>
      </c>
      <c r="AF101" s="155">
        <v>0</v>
      </c>
      <c r="AG101" s="155">
        <v>2</v>
      </c>
      <c r="AH101" s="155">
        <v>0</v>
      </c>
      <c r="AI101" s="155">
        <v>0</v>
      </c>
      <c r="AJ101" s="155">
        <v>0</v>
      </c>
      <c r="AK101" s="155">
        <v>0</v>
      </c>
      <c r="AL101" s="155">
        <v>0</v>
      </c>
      <c r="AM101" s="155">
        <v>0</v>
      </c>
      <c r="AN101" s="155">
        <v>0</v>
      </c>
      <c r="AO101" s="155">
        <v>0</v>
      </c>
      <c r="AP101" s="155">
        <v>0</v>
      </c>
    </row>
    <row r="102" spans="1:42" customFormat="1" ht="15.75" x14ac:dyDescent="0.25">
      <c r="A102" s="180" t="s">
        <v>303</v>
      </c>
      <c r="B102" s="179">
        <v>46</v>
      </c>
      <c r="C102" s="155">
        <v>0</v>
      </c>
      <c r="D102" s="155">
        <v>0</v>
      </c>
      <c r="E102" s="155">
        <v>1</v>
      </c>
      <c r="F102" s="155">
        <v>0</v>
      </c>
      <c r="G102" s="155">
        <v>0</v>
      </c>
      <c r="H102" s="155">
        <v>0</v>
      </c>
      <c r="I102" s="155">
        <v>0</v>
      </c>
      <c r="J102" s="155">
        <v>0</v>
      </c>
      <c r="K102" s="155">
        <v>0</v>
      </c>
      <c r="L102" s="155">
        <v>0</v>
      </c>
      <c r="M102" s="155">
        <v>0</v>
      </c>
      <c r="N102" s="155">
        <v>0</v>
      </c>
      <c r="O102" s="155">
        <v>0</v>
      </c>
      <c r="P102" s="155">
        <v>0</v>
      </c>
      <c r="Q102" s="155">
        <v>0</v>
      </c>
      <c r="R102" s="155">
        <v>0</v>
      </c>
      <c r="S102" s="155">
        <v>40</v>
      </c>
      <c r="T102" s="155">
        <v>0</v>
      </c>
      <c r="U102" s="155">
        <v>0</v>
      </c>
      <c r="V102" s="155">
        <v>0</v>
      </c>
      <c r="W102" s="155">
        <v>0</v>
      </c>
      <c r="X102" s="155">
        <v>0</v>
      </c>
      <c r="Y102" s="155">
        <v>0</v>
      </c>
      <c r="Z102" s="155">
        <v>0</v>
      </c>
      <c r="AA102" s="155">
        <v>0</v>
      </c>
      <c r="AB102" s="155">
        <v>0</v>
      </c>
      <c r="AC102" s="155">
        <v>1</v>
      </c>
      <c r="AD102" s="155">
        <v>0</v>
      </c>
      <c r="AE102" s="155">
        <v>0</v>
      </c>
      <c r="AF102" s="155">
        <v>0</v>
      </c>
      <c r="AG102" s="155">
        <v>3</v>
      </c>
      <c r="AH102" s="155">
        <v>0</v>
      </c>
      <c r="AI102" s="155">
        <v>0</v>
      </c>
      <c r="AJ102" s="155">
        <v>0</v>
      </c>
      <c r="AK102" s="155">
        <v>0</v>
      </c>
      <c r="AL102" s="155">
        <v>0</v>
      </c>
      <c r="AM102" s="155">
        <v>0</v>
      </c>
      <c r="AN102" s="155">
        <v>0</v>
      </c>
      <c r="AO102" s="155">
        <v>0</v>
      </c>
      <c r="AP102" s="155">
        <v>1</v>
      </c>
    </row>
    <row r="103" spans="1:42" s="1" customFormat="1" ht="15.75" x14ac:dyDescent="0.25">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75" x14ac:dyDescent="0.25">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75" x14ac:dyDescent="0.25">
      <c r="A105" s="180" t="s">
        <v>685</v>
      </c>
      <c r="B105" s="179">
        <v>23</v>
      </c>
      <c r="C105" s="155">
        <v>0</v>
      </c>
      <c r="D105" s="155">
        <v>0</v>
      </c>
      <c r="E105" s="155">
        <v>0</v>
      </c>
      <c r="F105" s="155">
        <v>0</v>
      </c>
      <c r="G105" s="155">
        <v>0</v>
      </c>
      <c r="H105" s="155">
        <v>0</v>
      </c>
      <c r="I105" s="155">
        <v>0</v>
      </c>
      <c r="J105" s="155">
        <v>0</v>
      </c>
      <c r="K105" s="155">
        <v>0</v>
      </c>
      <c r="L105" s="155">
        <v>0</v>
      </c>
      <c r="M105" s="155">
        <v>1</v>
      </c>
      <c r="N105" s="155">
        <v>0</v>
      </c>
      <c r="O105" s="155">
        <v>0</v>
      </c>
      <c r="P105" s="155">
        <v>0</v>
      </c>
      <c r="Q105" s="155">
        <v>0</v>
      </c>
      <c r="R105" s="155">
        <v>0</v>
      </c>
      <c r="S105" s="155">
        <v>7</v>
      </c>
      <c r="T105" s="155">
        <v>1</v>
      </c>
      <c r="U105" s="155">
        <v>0</v>
      </c>
      <c r="V105" s="155">
        <v>0</v>
      </c>
      <c r="W105" s="155">
        <v>0</v>
      </c>
      <c r="X105" s="155">
        <v>0</v>
      </c>
      <c r="Y105" s="155">
        <v>0</v>
      </c>
      <c r="Z105" s="155">
        <v>0</v>
      </c>
      <c r="AA105" s="155">
        <v>0</v>
      </c>
      <c r="AB105" s="155">
        <v>0</v>
      </c>
      <c r="AC105" s="155">
        <v>3</v>
      </c>
      <c r="AD105" s="155">
        <v>0</v>
      </c>
      <c r="AE105" s="155">
        <v>1</v>
      </c>
      <c r="AF105" s="155">
        <v>0</v>
      </c>
      <c r="AG105" s="155">
        <v>6</v>
      </c>
      <c r="AH105" s="155">
        <v>0</v>
      </c>
      <c r="AI105" s="155">
        <v>0</v>
      </c>
      <c r="AJ105" s="155">
        <v>1</v>
      </c>
      <c r="AK105" s="155">
        <v>0</v>
      </c>
      <c r="AL105" s="155">
        <v>0</v>
      </c>
      <c r="AM105" s="155">
        <v>1</v>
      </c>
      <c r="AN105" s="155">
        <v>0</v>
      </c>
      <c r="AO105" s="155">
        <v>1</v>
      </c>
      <c r="AP105" s="155">
        <v>1</v>
      </c>
    </row>
    <row r="106" spans="1:42" ht="15.75" x14ac:dyDescent="0.25">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75" x14ac:dyDescent="0.25">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75" x14ac:dyDescent="0.25">
      <c r="A108" s="180" t="s">
        <v>687</v>
      </c>
      <c r="B108" s="179">
        <v>2</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2</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75" x14ac:dyDescent="0.25">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75" x14ac:dyDescent="0.25">
      <c r="A110" s="180" t="s">
        <v>514</v>
      </c>
      <c r="B110" s="179">
        <v>3</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1</v>
      </c>
      <c r="T110" s="155">
        <v>0</v>
      </c>
      <c r="U110" s="155">
        <v>0</v>
      </c>
      <c r="V110" s="155">
        <v>0</v>
      </c>
      <c r="W110" s="155">
        <v>0</v>
      </c>
      <c r="X110" s="155">
        <v>0</v>
      </c>
      <c r="Y110" s="155">
        <v>0</v>
      </c>
      <c r="Z110" s="155">
        <v>0</v>
      </c>
      <c r="AA110" s="155">
        <v>0</v>
      </c>
      <c r="AB110" s="155">
        <v>0</v>
      </c>
      <c r="AC110" s="155">
        <v>2</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75" x14ac:dyDescent="0.25">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75" x14ac:dyDescent="0.25">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1</v>
      </c>
      <c r="AH112" s="155">
        <v>0</v>
      </c>
      <c r="AI112" s="155">
        <v>0</v>
      </c>
      <c r="AJ112" s="155">
        <v>0</v>
      </c>
      <c r="AK112" s="155">
        <v>0</v>
      </c>
      <c r="AL112" s="155">
        <v>0</v>
      </c>
      <c r="AM112" s="155">
        <v>0</v>
      </c>
      <c r="AN112" s="155">
        <v>0</v>
      </c>
      <c r="AO112" s="155">
        <v>0</v>
      </c>
      <c r="AP112" s="155">
        <v>0</v>
      </c>
    </row>
    <row r="113" spans="1:42" ht="15.75" x14ac:dyDescent="0.25">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75" x14ac:dyDescent="0.25">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75" x14ac:dyDescent="0.25">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75" x14ac:dyDescent="0.25">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75" x14ac:dyDescent="0.25">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75" x14ac:dyDescent="0.25">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75" x14ac:dyDescent="0.25">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75" x14ac:dyDescent="0.25">
      <c r="A120" s="180" t="s">
        <v>616</v>
      </c>
      <c r="B120" s="179">
        <v>3</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1</v>
      </c>
      <c r="T120" s="155">
        <v>0</v>
      </c>
      <c r="U120" s="155">
        <v>0</v>
      </c>
      <c r="V120" s="155">
        <v>0</v>
      </c>
      <c r="W120" s="155">
        <v>0</v>
      </c>
      <c r="X120" s="155">
        <v>0</v>
      </c>
      <c r="Y120" s="155">
        <v>0</v>
      </c>
      <c r="Z120" s="155">
        <v>0</v>
      </c>
      <c r="AA120" s="155">
        <v>0</v>
      </c>
      <c r="AB120" s="155">
        <v>0</v>
      </c>
      <c r="AC120" s="155">
        <v>1</v>
      </c>
      <c r="AD120" s="155">
        <v>0</v>
      </c>
      <c r="AE120" s="155">
        <v>0</v>
      </c>
      <c r="AF120" s="155">
        <v>0</v>
      </c>
      <c r="AG120" s="155">
        <v>1</v>
      </c>
      <c r="AH120" s="155">
        <v>0</v>
      </c>
      <c r="AI120" s="155">
        <v>0</v>
      </c>
      <c r="AJ120" s="155">
        <v>0</v>
      </c>
      <c r="AK120" s="155">
        <v>0</v>
      </c>
      <c r="AL120" s="155">
        <v>0</v>
      </c>
      <c r="AM120" s="155">
        <v>0</v>
      </c>
      <c r="AN120" s="155">
        <v>0</v>
      </c>
      <c r="AO120" s="155">
        <v>0</v>
      </c>
      <c r="AP120" s="155">
        <v>0</v>
      </c>
    </row>
    <row r="121" spans="1:42" ht="15.75" x14ac:dyDescent="0.25">
      <c r="A121" s="180" t="s">
        <v>695</v>
      </c>
      <c r="B121" s="179">
        <v>3</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1</v>
      </c>
      <c r="T121" s="155">
        <v>0</v>
      </c>
      <c r="U121" s="155">
        <v>0</v>
      </c>
      <c r="V121" s="155">
        <v>0</v>
      </c>
      <c r="W121" s="155">
        <v>0</v>
      </c>
      <c r="X121" s="155">
        <v>0</v>
      </c>
      <c r="Y121" s="155">
        <v>0</v>
      </c>
      <c r="Z121" s="155">
        <v>0</v>
      </c>
      <c r="AA121" s="155">
        <v>0</v>
      </c>
      <c r="AB121" s="155">
        <v>0</v>
      </c>
      <c r="AC121" s="155">
        <v>0</v>
      </c>
      <c r="AD121" s="155">
        <v>0</v>
      </c>
      <c r="AE121" s="155">
        <v>0</v>
      </c>
      <c r="AF121" s="155">
        <v>0</v>
      </c>
      <c r="AG121" s="155">
        <v>1</v>
      </c>
      <c r="AH121" s="155">
        <v>0</v>
      </c>
      <c r="AI121" s="155">
        <v>0</v>
      </c>
      <c r="AJ121" s="155">
        <v>1</v>
      </c>
      <c r="AK121" s="155">
        <v>0</v>
      </c>
      <c r="AL121" s="155">
        <v>0</v>
      </c>
      <c r="AM121" s="155">
        <v>0</v>
      </c>
      <c r="AN121" s="155">
        <v>0</v>
      </c>
      <c r="AO121" s="155">
        <v>0</v>
      </c>
      <c r="AP121" s="155">
        <v>0</v>
      </c>
    </row>
    <row r="122" spans="1:42" ht="15.75" x14ac:dyDescent="0.25">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75" x14ac:dyDescent="0.25">
      <c r="A123" s="180" t="s">
        <v>509</v>
      </c>
      <c r="B123" s="179">
        <v>7</v>
      </c>
      <c r="C123" s="155">
        <v>0</v>
      </c>
      <c r="D123" s="155">
        <v>0</v>
      </c>
      <c r="E123" s="155">
        <v>0</v>
      </c>
      <c r="F123" s="155">
        <v>0</v>
      </c>
      <c r="G123" s="155">
        <v>0</v>
      </c>
      <c r="H123" s="155">
        <v>0</v>
      </c>
      <c r="I123" s="155">
        <v>0</v>
      </c>
      <c r="J123" s="155">
        <v>0</v>
      </c>
      <c r="K123" s="155">
        <v>0</v>
      </c>
      <c r="L123" s="155">
        <v>0</v>
      </c>
      <c r="M123" s="155">
        <v>0</v>
      </c>
      <c r="N123" s="155">
        <v>0</v>
      </c>
      <c r="O123" s="155">
        <v>0</v>
      </c>
      <c r="P123" s="155">
        <v>0</v>
      </c>
      <c r="Q123" s="155">
        <v>0</v>
      </c>
      <c r="R123" s="155">
        <v>0</v>
      </c>
      <c r="S123" s="155">
        <v>1</v>
      </c>
      <c r="T123" s="155">
        <v>0</v>
      </c>
      <c r="U123" s="155">
        <v>0</v>
      </c>
      <c r="V123" s="155">
        <v>0</v>
      </c>
      <c r="W123" s="155">
        <v>0</v>
      </c>
      <c r="X123" s="155">
        <v>0</v>
      </c>
      <c r="Y123" s="155">
        <v>0</v>
      </c>
      <c r="Z123" s="155">
        <v>0</v>
      </c>
      <c r="AA123" s="155">
        <v>0</v>
      </c>
      <c r="AB123" s="155">
        <v>0</v>
      </c>
      <c r="AC123" s="155">
        <v>1</v>
      </c>
      <c r="AD123" s="155">
        <v>0</v>
      </c>
      <c r="AE123" s="155">
        <v>0</v>
      </c>
      <c r="AF123" s="155">
        <v>0</v>
      </c>
      <c r="AG123" s="155">
        <v>3</v>
      </c>
      <c r="AH123" s="155">
        <v>0</v>
      </c>
      <c r="AI123" s="155">
        <v>0</v>
      </c>
      <c r="AJ123" s="155">
        <v>1</v>
      </c>
      <c r="AK123" s="155">
        <v>0</v>
      </c>
      <c r="AL123" s="155">
        <v>0</v>
      </c>
      <c r="AM123" s="155">
        <v>1</v>
      </c>
      <c r="AN123" s="155">
        <v>0</v>
      </c>
      <c r="AO123" s="155">
        <v>0</v>
      </c>
      <c r="AP123" s="155">
        <v>0</v>
      </c>
    </row>
    <row r="124" spans="1:42" ht="15.75" x14ac:dyDescent="0.25">
      <c r="A124" s="180" t="s">
        <v>321</v>
      </c>
      <c r="B124" s="179">
        <v>3</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1</v>
      </c>
      <c r="AI124" s="155">
        <v>1</v>
      </c>
      <c r="AJ124" s="155">
        <v>0</v>
      </c>
      <c r="AK124" s="155">
        <v>0</v>
      </c>
      <c r="AL124" s="155">
        <v>0</v>
      </c>
      <c r="AM124" s="155">
        <v>1</v>
      </c>
      <c r="AN124" s="155">
        <v>0</v>
      </c>
      <c r="AO124" s="155">
        <v>0</v>
      </c>
      <c r="AP124" s="155">
        <v>0</v>
      </c>
    </row>
    <row r="125" spans="1:42" ht="15.75" x14ac:dyDescent="0.25">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75" x14ac:dyDescent="0.25">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75" x14ac:dyDescent="0.25">
      <c r="A127" s="180" t="s">
        <v>698</v>
      </c>
      <c r="B127" s="179">
        <v>1</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1</v>
      </c>
      <c r="AH127" s="155">
        <v>0</v>
      </c>
      <c r="AI127" s="155">
        <v>0</v>
      </c>
      <c r="AJ127" s="155">
        <v>0</v>
      </c>
      <c r="AK127" s="155">
        <v>0</v>
      </c>
      <c r="AL127" s="155">
        <v>0</v>
      </c>
      <c r="AM127" s="155">
        <v>0</v>
      </c>
      <c r="AN127" s="155">
        <v>0</v>
      </c>
      <c r="AO127" s="155">
        <v>0</v>
      </c>
      <c r="AP127" s="155">
        <v>0</v>
      </c>
    </row>
    <row r="128" spans="1:42" ht="15.75" x14ac:dyDescent="0.25">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75" x14ac:dyDescent="0.25">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75" x14ac:dyDescent="0.25">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75" x14ac:dyDescent="0.25">
      <c r="A131" s="180" t="s">
        <v>701</v>
      </c>
      <c r="B131" s="179">
        <v>3</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3</v>
      </c>
      <c r="T131" s="155">
        <v>0</v>
      </c>
      <c r="U131" s="155">
        <v>0</v>
      </c>
      <c r="V131" s="155">
        <v>0</v>
      </c>
      <c r="W131" s="155">
        <v>0</v>
      </c>
      <c r="X131" s="155">
        <v>0</v>
      </c>
      <c r="Y131" s="155">
        <v>0</v>
      </c>
      <c r="Z131" s="155">
        <v>0</v>
      </c>
      <c r="AA131" s="155">
        <v>0</v>
      </c>
      <c r="AB131" s="155">
        <v>0</v>
      </c>
      <c r="AC131" s="155">
        <v>0</v>
      </c>
      <c r="AD131" s="155">
        <v>0</v>
      </c>
      <c r="AE131" s="155">
        <v>0</v>
      </c>
      <c r="AF131" s="155">
        <v>0</v>
      </c>
      <c r="AG131" s="155">
        <v>0</v>
      </c>
      <c r="AH131" s="155">
        <v>0</v>
      </c>
      <c r="AI131" s="155">
        <v>0</v>
      </c>
      <c r="AJ131" s="155">
        <v>0</v>
      </c>
      <c r="AK131" s="155">
        <v>0</v>
      </c>
      <c r="AL131" s="155">
        <v>0</v>
      </c>
      <c r="AM131" s="155">
        <v>0</v>
      </c>
      <c r="AN131" s="155">
        <v>0</v>
      </c>
      <c r="AO131" s="155">
        <v>0</v>
      </c>
      <c r="AP131" s="155">
        <v>0</v>
      </c>
    </row>
    <row r="132" spans="1:42" ht="15.75" x14ac:dyDescent="0.25">
      <c r="A132" s="180" t="s">
        <v>617</v>
      </c>
      <c r="B132" s="179">
        <v>1</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1</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75" x14ac:dyDescent="0.25">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75" x14ac:dyDescent="0.25">
      <c r="A134" s="180" t="s">
        <v>506</v>
      </c>
      <c r="B134" s="179">
        <v>1</v>
      </c>
      <c r="C134" s="155">
        <v>0</v>
      </c>
      <c r="D134" s="155">
        <v>0</v>
      </c>
      <c r="E134" s="155">
        <v>0</v>
      </c>
      <c r="F134" s="155">
        <v>0</v>
      </c>
      <c r="G134" s="155">
        <v>0</v>
      </c>
      <c r="H134" s="155">
        <v>1</v>
      </c>
      <c r="I134" s="155">
        <v>0</v>
      </c>
      <c r="J134" s="155">
        <v>0</v>
      </c>
      <c r="K134" s="155">
        <v>0</v>
      </c>
      <c r="L134" s="155">
        <v>0</v>
      </c>
      <c r="M134" s="155">
        <v>0</v>
      </c>
      <c r="N134" s="155">
        <v>0</v>
      </c>
      <c r="O134" s="155">
        <v>0</v>
      </c>
      <c r="P134" s="155">
        <v>0</v>
      </c>
      <c r="Q134" s="155">
        <v>0</v>
      </c>
      <c r="R134" s="155">
        <v>0</v>
      </c>
      <c r="S134" s="155">
        <v>0</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75" x14ac:dyDescent="0.25">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75" x14ac:dyDescent="0.25">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75" x14ac:dyDescent="0.25">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75" x14ac:dyDescent="0.25">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75" x14ac:dyDescent="0.25">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75" x14ac:dyDescent="0.25">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75" x14ac:dyDescent="0.25">
      <c r="A141" s="180" t="s">
        <v>322</v>
      </c>
      <c r="B141" s="179">
        <v>35</v>
      </c>
      <c r="C141" s="155">
        <v>0</v>
      </c>
      <c r="D141" s="155">
        <v>0</v>
      </c>
      <c r="E141" s="155">
        <v>0</v>
      </c>
      <c r="F141" s="155">
        <v>0</v>
      </c>
      <c r="G141" s="155">
        <v>0</v>
      </c>
      <c r="H141" s="155">
        <v>2</v>
      </c>
      <c r="I141" s="155">
        <v>0</v>
      </c>
      <c r="J141" s="155">
        <v>1</v>
      </c>
      <c r="K141" s="155">
        <v>0</v>
      </c>
      <c r="L141" s="155">
        <v>0</v>
      </c>
      <c r="M141" s="155">
        <v>0</v>
      </c>
      <c r="N141" s="155">
        <v>0</v>
      </c>
      <c r="O141" s="155">
        <v>0</v>
      </c>
      <c r="P141" s="155">
        <v>0</v>
      </c>
      <c r="Q141" s="155">
        <v>0</v>
      </c>
      <c r="R141" s="155">
        <v>0</v>
      </c>
      <c r="S141" s="155">
        <v>23</v>
      </c>
      <c r="T141" s="155">
        <v>0</v>
      </c>
      <c r="U141" s="155">
        <v>1</v>
      </c>
      <c r="V141" s="155">
        <v>0</v>
      </c>
      <c r="W141" s="155">
        <v>0</v>
      </c>
      <c r="X141" s="155">
        <v>0</v>
      </c>
      <c r="Y141" s="155">
        <v>0</v>
      </c>
      <c r="Z141" s="155">
        <v>0</v>
      </c>
      <c r="AA141" s="155">
        <v>0</v>
      </c>
      <c r="AB141" s="155">
        <v>0</v>
      </c>
      <c r="AC141" s="155">
        <v>4</v>
      </c>
      <c r="AD141" s="155">
        <v>0</v>
      </c>
      <c r="AE141" s="155">
        <v>0</v>
      </c>
      <c r="AF141" s="155">
        <v>0</v>
      </c>
      <c r="AG141" s="155">
        <v>0</v>
      </c>
      <c r="AH141" s="155">
        <v>1</v>
      </c>
      <c r="AI141" s="155">
        <v>0</v>
      </c>
      <c r="AJ141" s="155">
        <v>1</v>
      </c>
      <c r="AK141" s="155">
        <v>0</v>
      </c>
      <c r="AL141" s="155">
        <v>0</v>
      </c>
      <c r="AM141" s="155">
        <v>1</v>
      </c>
      <c r="AN141" s="155">
        <v>0</v>
      </c>
      <c r="AO141" s="155">
        <v>0</v>
      </c>
      <c r="AP141" s="155">
        <v>1</v>
      </c>
    </row>
    <row r="142" spans="1:42" ht="15.75" x14ac:dyDescent="0.25">
      <c r="A142" s="180" t="s">
        <v>550</v>
      </c>
      <c r="B142" s="179">
        <v>1</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1</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75" x14ac:dyDescent="0.25">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75" x14ac:dyDescent="0.25">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75" x14ac:dyDescent="0.25">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75" x14ac:dyDescent="0.25">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75" x14ac:dyDescent="0.25">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75" x14ac:dyDescent="0.25">
      <c r="A148" s="180" t="s">
        <v>308</v>
      </c>
      <c r="B148" s="179">
        <v>74</v>
      </c>
      <c r="C148" s="155">
        <v>0</v>
      </c>
      <c r="D148" s="155">
        <v>0</v>
      </c>
      <c r="E148" s="155">
        <v>0</v>
      </c>
      <c r="F148" s="155">
        <v>0</v>
      </c>
      <c r="G148" s="155">
        <v>0</v>
      </c>
      <c r="H148" s="155">
        <v>4</v>
      </c>
      <c r="I148" s="155">
        <v>0</v>
      </c>
      <c r="J148" s="155">
        <v>0</v>
      </c>
      <c r="K148" s="155">
        <v>0</v>
      </c>
      <c r="L148" s="155">
        <v>0</v>
      </c>
      <c r="M148" s="155">
        <v>0</v>
      </c>
      <c r="N148" s="155">
        <v>0</v>
      </c>
      <c r="O148" s="155">
        <v>0</v>
      </c>
      <c r="P148" s="155">
        <v>0</v>
      </c>
      <c r="Q148" s="155">
        <v>0</v>
      </c>
      <c r="R148" s="155">
        <v>0</v>
      </c>
      <c r="S148" s="155">
        <v>17</v>
      </c>
      <c r="T148" s="155">
        <v>13</v>
      </c>
      <c r="U148" s="155">
        <v>0</v>
      </c>
      <c r="V148" s="155">
        <v>0</v>
      </c>
      <c r="W148" s="155">
        <v>0</v>
      </c>
      <c r="X148" s="155">
        <v>0</v>
      </c>
      <c r="Y148" s="155">
        <v>0</v>
      </c>
      <c r="Z148" s="155">
        <v>0</v>
      </c>
      <c r="AA148" s="155">
        <v>0</v>
      </c>
      <c r="AB148" s="155">
        <v>0</v>
      </c>
      <c r="AC148" s="155">
        <v>16</v>
      </c>
      <c r="AD148" s="155">
        <v>0</v>
      </c>
      <c r="AE148" s="155">
        <v>0</v>
      </c>
      <c r="AF148" s="155">
        <v>0</v>
      </c>
      <c r="AG148" s="155">
        <v>3</v>
      </c>
      <c r="AH148" s="155">
        <v>2</v>
      </c>
      <c r="AI148" s="155">
        <v>0</v>
      </c>
      <c r="AJ148" s="155">
        <v>13</v>
      </c>
      <c r="AK148" s="155">
        <v>0</v>
      </c>
      <c r="AL148" s="155">
        <v>1</v>
      </c>
      <c r="AM148" s="155">
        <v>0</v>
      </c>
      <c r="AN148" s="155">
        <v>0</v>
      </c>
      <c r="AO148" s="155">
        <v>0</v>
      </c>
      <c r="AP148" s="155">
        <v>5</v>
      </c>
    </row>
    <row r="149" spans="1:42" ht="15.75" x14ac:dyDescent="0.25">
      <c r="A149" s="180" t="s">
        <v>709</v>
      </c>
      <c r="B149" s="179">
        <v>10</v>
      </c>
      <c r="C149" s="155">
        <v>0</v>
      </c>
      <c r="D149" s="155">
        <v>0</v>
      </c>
      <c r="E149" s="155">
        <v>1</v>
      </c>
      <c r="F149" s="155">
        <v>0</v>
      </c>
      <c r="G149" s="155">
        <v>0</v>
      </c>
      <c r="H149" s="155">
        <v>0</v>
      </c>
      <c r="I149" s="155">
        <v>0</v>
      </c>
      <c r="J149" s="155">
        <v>0</v>
      </c>
      <c r="K149" s="155">
        <v>0</v>
      </c>
      <c r="L149" s="155">
        <v>0</v>
      </c>
      <c r="M149" s="155">
        <v>0</v>
      </c>
      <c r="N149" s="155">
        <v>0</v>
      </c>
      <c r="O149" s="155">
        <v>0</v>
      </c>
      <c r="P149" s="155">
        <v>0</v>
      </c>
      <c r="Q149" s="155">
        <v>0</v>
      </c>
      <c r="R149" s="155">
        <v>0</v>
      </c>
      <c r="S149" s="155">
        <v>4</v>
      </c>
      <c r="T149" s="155">
        <v>1</v>
      </c>
      <c r="U149" s="155">
        <v>0</v>
      </c>
      <c r="V149" s="155">
        <v>0</v>
      </c>
      <c r="W149" s="155">
        <v>0</v>
      </c>
      <c r="X149" s="155">
        <v>0</v>
      </c>
      <c r="Y149" s="155">
        <v>1</v>
      </c>
      <c r="Z149" s="155">
        <v>0</v>
      </c>
      <c r="AA149" s="155">
        <v>0</v>
      </c>
      <c r="AB149" s="155">
        <v>0</v>
      </c>
      <c r="AC149" s="155">
        <v>0</v>
      </c>
      <c r="AD149" s="155">
        <v>0</v>
      </c>
      <c r="AE149" s="155">
        <v>0</v>
      </c>
      <c r="AF149" s="155">
        <v>0</v>
      </c>
      <c r="AG149" s="155">
        <v>1</v>
      </c>
      <c r="AH149" s="155">
        <v>1</v>
      </c>
      <c r="AI149" s="155">
        <v>0</v>
      </c>
      <c r="AJ149" s="155">
        <v>1</v>
      </c>
      <c r="AK149" s="155">
        <v>0</v>
      </c>
      <c r="AL149" s="155">
        <v>0</v>
      </c>
      <c r="AM149" s="155">
        <v>0</v>
      </c>
      <c r="AN149" s="155">
        <v>0</v>
      </c>
      <c r="AO149" s="155">
        <v>0</v>
      </c>
      <c r="AP149" s="155">
        <v>0</v>
      </c>
    </row>
    <row r="150" spans="1:42" ht="15.75" x14ac:dyDescent="0.25">
      <c r="A150" s="180" t="s">
        <v>710</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75" x14ac:dyDescent="0.25">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75" x14ac:dyDescent="0.25">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75" x14ac:dyDescent="0.25">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75" x14ac:dyDescent="0.25">
      <c r="A154" s="180" t="s">
        <v>528</v>
      </c>
      <c r="B154" s="179">
        <v>1</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1</v>
      </c>
      <c r="AP154" s="155">
        <v>0</v>
      </c>
    </row>
    <row r="155" spans="1:42" ht="15.75" x14ac:dyDescent="0.25">
      <c r="A155" s="180" t="s">
        <v>618</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75" x14ac:dyDescent="0.25">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75" x14ac:dyDescent="0.25">
      <c r="A157" s="180" t="s">
        <v>714</v>
      </c>
      <c r="B157" s="179">
        <v>9</v>
      </c>
      <c r="C157" s="155">
        <v>0</v>
      </c>
      <c r="D157" s="155">
        <v>0</v>
      </c>
      <c r="E157" s="155">
        <v>1</v>
      </c>
      <c r="F157" s="155">
        <v>0</v>
      </c>
      <c r="G157" s="155">
        <v>0</v>
      </c>
      <c r="H157" s="155">
        <v>0</v>
      </c>
      <c r="I157" s="155">
        <v>0</v>
      </c>
      <c r="J157" s="155">
        <v>0</v>
      </c>
      <c r="K157" s="155">
        <v>0</v>
      </c>
      <c r="L157" s="155">
        <v>0</v>
      </c>
      <c r="M157" s="155">
        <v>0</v>
      </c>
      <c r="N157" s="155">
        <v>0</v>
      </c>
      <c r="O157" s="155">
        <v>0</v>
      </c>
      <c r="P157" s="155">
        <v>0</v>
      </c>
      <c r="Q157" s="155">
        <v>0</v>
      </c>
      <c r="R157" s="155">
        <v>0</v>
      </c>
      <c r="S157" s="155">
        <v>5</v>
      </c>
      <c r="T157" s="155">
        <v>0</v>
      </c>
      <c r="U157" s="155">
        <v>0</v>
      </c>
      <c r="V157" s="155">
        <v>0</v>
      </c>
      <c r="W157" s="155">
        <v>1</v>
      </c>
      <c r="X157" s="155">
        <v>0</v>
      </c>
      <c r="Y157" s="155">
        <v>0</v>
      </c>
      <c r="Z157" s="155">
        <v>0</v>
      </c>
      <c r="AA157" s="155">
        <v>0</v>
      </c>
      <c r="AB157" s="155">
        <v>0</v>
      </c>
      <c r="AC157" s="155">
        <v>1</v>
      </c>
      <c r="AD157" s="155">
        <v>0</v>
      </c>
      <c r="AE157" s="155">
        <v>0</v>
      </c>
      <c r="AF157" s="155">
        <v>0</v>
      </c>
      <c r="AG157" s="155">
        <v>1</v>
      </c>
      <c r="AH157" s="155">
        <v>0</v>
      </c>
      <c r="AI157" s="155">
        <v>0</v>
      </c>
      <c r="AJ157" s="155">
        <v>0</v>
      </c>
      <c r="AK157" s="155">
        <v>0</v>
      </c>
      <c r="AL157" s="155">
        <v>0</v>
      </c>
      <c r="AM157" s="155">
        <v>0</v>
      </c>
      <c r="AN157" s="155">
        <v>0</v>
      </c>
      <c r="AO157" s="155">
        <v>0</v>
      </c>
      <c r="AP157" s="155">
        <v>0</v>
      </c>
    </row>
    <row r="158" spans="1:42" ht="15.75" x14ac:dyDescent="0.25">
      <c r="A158" s="180" t="s">
        <v>715</v>
      </c>
      <c r="B158" s="179">
        <v>0</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0</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75" x14ac:dyDescent="0.25">
      <c r="A159" s="180" t="s">
        <v>716</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75" x14ac:dyDescent="0.25">
      <c r="A160" s="180" t="s">
        <v>607</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75" x14ac:dyDescent="0.25">
      <c r="A161" s="180" t="s">
        <v>626</v>
      </c>
      <c r="B161" s="179">
        <v>70</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55</v>
      </c>
      <c r="T161" s="155">
        <v>0</v>
      </c>
      <c r="U161" s="155">
        <v>0</v>
      </c>
      <c r="V161" s="155">
        <v>0</v>
      </c>
      <c r="W161" s="155">
        <v>0</v>
      </c>
      <c r="X161" s="155">
        <v>0</v>
      </c>
      <c r="Y161" s="155">
        <v>0</v>
      </c>
      <c r="Z161" s="155">
        <v>0</v>
      </c>
      <c r="AA161" s="155">
        <v>0</v>
      </c>
      <c r="AB161" s="155">
        <v>0</v>
      </c>
      <c r="AC161" s="155">
        <v>5</v>
      </c>
      <c r="AD161" s="155">
        <v>0</v>
      </c>
      <c r="AE161" s="155">
        <v>1</v>
      </c>
      <c r="AF161" s="155">
        <v>0</v>
      </c>
      <c r="AG161" s="155">
        <v>5</v>
      </c>
      <c r="AH161" s="155">
        <v>0</v>
      </c>
      <c r="AI161" s="155">
        <v>0</v>
      </c>
      <c r="AJ161" s="155">
        <v>0</v>
      </c>
      <c r="AK161" s="155">
        <v>0</v>
      </c>
      <c r="AL161" s="155">
        <v>0</v>
      </c>
      <c r="AM161" s="155">
        <v>1</v>
      </c>
      <c r="AN161" s="155">
        <v>1</v>
      </c>
      <c r="AO161" s="155">
        <v>0</v>
      </c>
      <c r="AP161" s="155">
        <v>2</v>
      </c>
    </row>
    <row r="162" spans="1:42" ht="15.75" x14ac:dyDescent="0.25">
      <c r="A162" s="180" t="s">
        <v>305</v>
      </c>
      <c r="B162" s="179">
        <v>7</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2</v>
      </c>
      <c r="T162" s="155">
        <v>0</v>
      </c>
      <c r="U162" s="155">
        <v>0</v>
      </c>
      <c r="V162" s="155">
        <v>0</v>
      </c>
      <c r="W162" s="155">
        <v>0</v>
      </c>
      <c r="X162" s="155">
        <v>0</v>
      </c>
      <c r="Y162" s="155">
        <v>0</v>
      </c>
      <c r="Z162" s="155">
        <v>0</v>
      </c>
      <c r="AA162" s="155">
        <v>0</v>
      </c>
      <c r="AB162" s="155">
        <v>0</v>
      </c>
      <c r="AC162" s="155">
        <v>2</v>
      </c>
      <c r="AD162" s="155">
        <v>0</v>
      </c>
      <c r="AE162" s="155">
        <v>0</v>
      </c>
      <c r="AF162" s="155">
        <v>0</v>
      </c>
      <c r="AG162" s="155">
        <v>2</v>
      </c>
      <c r="AH162" s="155">
        <v>0</v>
      </c>
      <c r="AI162" s="155">
        <v>0</v>
      </c>
      <c r="AJ162" s="155">
        <v>0</v>
      </c>
      <c r="AK162" s="155">
        <v>0</v>
      </c>
      <c r="AL162" s="155">
        <v>0</v>
      </c>
      <c r="AM162" s="155">
        <v>0</v>
      </c>
      <c r="AN162" s="155">
        <v>0</v>
      </c>
      <c r="AO162" s="155">
        <v>0</v>
      </c>
      <c r="AP162" s="155">
        <v>1</v>
      </c>
    </row>
    <row r="163" spans="1:42" ht="15.75" x14ac:dyDescent="0.25">
      <c r="A163" s="180" t="s">
        <v>586</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75" x14ac:dyDescent="0.25">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75" x14ac:dyDescent="0.25">
      <c r="A165" s="180" t="s">
        <v>585</v>
      </c>
      <c r="B165" s="179">
        <v>2</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1</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1</v>
      </c>
      <c r="AK165" s="155">
        <v>0</v>
      </c>
      <c r="AL165" s="155">
        <v>0</v>
      </c>
      <c r="AM165" s="155">
        <v>0</v>
      </c>
      <c r="AN165" s="155">
        <v>0</v>
      </c>
      <c r="AO165" s="155">
        <v>0</v>
      </c>
      <c r="AP165" s="155">
        <v>0</v>
      </c>
    </row>
    <row r="166" spans="1:42" ht="15.75" x14ac:dyDescent="0.25">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75" x14ac:dyDescent="0.25">
      <c r="A167" s="180" t="s">
        <v>717</v>
      </c>
      <c r="B167" s="179">
        <v>4</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3</v>
      </c>
      <c r="T167" s="155">
        <v>0</v>
      </c>
      <c r="U167" s="155">
        <v>0</v>
      </c>
      <c r="V167" s="155">
        <v>0</v>
      </c>
      <c r="W167" s="155">
        <v>0</v>
      </c>
      <c r="X167" s="155">
        <v>0</v>
      </c>
      <c r="Y167" s="155">
        <v>0</v>
      </c>
      <c r="Z167" s="155">
        <v>0</v>
      </c>
      <c r="AA167" s="155">
        <v>0</v>
      </c>
      <c r="AB167" s="155">
        <v>0</v>
      </c>
      <c r="AC167" s="155">
        <v>0</v>
      </c>
      <c r="AD167" s="155">
        <v>0</v>
      </c>
      <c r="AE167" s="155">
        <v>0</v>
      </c>
      <c r="AF167" s="155">
        <v>0</v>
      </c>
      <c r="AG167" s="155">
        <v>1</v>
      </c>
      <c r="AH167" s="155">
        <v>0</v>
      </c>
      <c r="AI167" s="155">
        <v>0</v>
      </c>
      <c r="AJ167" s="155">
        <v>0</v>
      </c>
      <c r="AK167" s="155">
        <v>0</v>
      </c>
      <c r="AL167" s="155">
        <v>0</v>
      </c>
      <c r="AM167" s="155">
        <v>0</v>
      </c>
      <c r="AN167" s="155">
        <v>0</v>
      </c>
      <c r="AO167" s="155">
        <v>0</v>
      </c>
      <c r="AP167" s="155">
        <v>0</v>
      </c>
    </row>
    <row r="168" spans="1:42" ht="15.75" x14ac:dyDescent="0.25">
      <c r="A168" s="180" t="s">
        <v>584</v>
      </c>
      <c r="B168" s="179">
        <v>3</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2</v>
      </c>
      <c r="T168" s="155">
        <v>0</v>
      </c>
      <c r="U168" s="155">
        <v>0</v>
      </c>
      <c r="V168" s="155">
        <v>0</v>
      </c>
      <c r="W168" s="155">
        <v>0</v>
      </c>
      <c r="X168" s="155">
        <v>0</v>
      </c>
      <c r="Y168" s="155">
        <v>0</v>
      </c>
      <c r="Z168" s="155">
        <v>0</v>
      </c>
      <c r="AA168" s="155">
        <v>0</v>
      </c>
      <c r="AB168" s="155">
        <v>0</v>
      </c>
      <c r="AC168" s="155">
        <v>1</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75" x14ac:dyDescent="0.25">
      <c r="A169" s="180" t="s">
        <v>512</v>
      </c>
      <c r="B169" s="179">
        <v>7</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4</v>
      </c>
      <c r="T169" s="155">
        <v>0</v>
      </c>
      <c r="U169" s="155">
        <v>0</v>
      </c>
      <c r="V169" s="155">
        <v>0</v>
      </c>
      <c r="W169" s="155">
        <v>0</v>
      </c>
      <c r="X169" s="155">
        <v>0</v>
      </c>
      <c r="Y169" s="155">
        <v>0</v>
      </c>
      <c r="Z169" s="155">
        <v>0</v>
      </c>
      <c r="AA169" s="155">
        <v>0</v>
      </c>
      <c r="AB169" s="155">
        <v>0</v>
      </c>
      <c r="AC169" s="155">
        <v>0</v>
      </c>
      <c r="AD169" s="155">
        <v>0</v>
      </c>
      <c r="AE169" s="155">
        <v>0</v>
      </c>
      <c r="AF169" s="155">
        <v>0</v>
      </c>
      <c r="AG169" s="155">
        <v>2</v>
      </c>
      <c r="AH169" s="155">
        <v>0</v>
      </c>
      <c r="AI169" s="155">
        <v>0</v>
      </c>
      <c r="AJ169" s="155">
        <v>0</v>
      </c>
      <c r="AK169" s="155">
        <v>0</v>
      </c>
      <c r="AL169" s="155">
        <v>0</v>
      </c>
      <c r="AM169" s="155">
        <v>0</v>
      </c>
      <c r="AN169" s="155">
        <v>0</v>
      </c>
      <c r="AO169" s="155">
        <v>0</v>
      </c>
      <c r="AP169" s="155">
        <v>1</v>
      </c>
    </row>
    <row r="170" spans="1:42" ht="15.75" x14ac:dyDescent="0.25">
      <c r="A170" s="180" t="s">
        <v>619</v>
      </c>
      <c r="B170" s="179">
        <v>39</v>
      </c>
      <c r="C170" s="155">
        <v>0</v>
      </c>
      <c r="D170" s="155">
        <v>0</v>
      </c>
      <c r="E170" s="155">
        <v>0</v>
      </c>
      <c r="F170" s="155">
        <v>0</v>
      </c>
      <c r="G170" s="155">
        <v>0</v>
      </c>
      <c r="H170" s="155">
        <v>2</v>
      </c>
      <c r="I170" s="155">
        <v>0</v>
      </c>
      <c r="J170" s="155">
        <v>3</v>
      </c>
      <c r="K170" s="155">
        <v>0</v>
      </c>
      <c r="L170" s="155">
        <v>0</v>
      </c>
      <c r="M170" s="155">
        <v>1</v>
      </c>
      <c r="N170" s="155">
        <v>0</v>
      </c>
      <c r="O170" s="155">
        <v>0</v>
      </c>
      <c r="P170" s="155">
        <v>0</v>
      </c>
      <c r="Q170" s="155">
        <v>1</v>
      </c>
      <c r="R170" s="155">
        <v>0</v>
      </c>
      <c r="S170" s="155">
        <v>24</v>
      </c>
      <c r="T170" s="155">
        <v>3</v>
      </c>
      <c r="U170" s="155">
        <v>0</v>
      </c>
      <c r="V170" s="155">
        <v>0</v>
      </c>
      <c r="W170" s="155">
        <v>0</v>
      </c>
      <c r="X170" s="155">
        <v>0</v>
      </c>
      <c r="Y170" s="155">
        <v>0</v>
      </c>
      <c r="Z170" s="155">
        <v>0</v>
      </c>
      <c r="AA170" s="155">
        <v>0</v>
      </c>
      <c r="AB170" s="155">
        <v>0</v>
      </c>
      <c r="AC170" s="155">
        <v>2</v>
      </c>
      <c r="AD170" s="155">
        <v>0</v>
      </c>
      <c r="AE170" s="155">
        <v>0</v>
      </c>
      <c r="AF170" s="155">
        <v>0</v>
      </c>
      <c r="AG170" s="155">
        <v>0</v>
      </c>
      <c r="AH170" s="155">
        <v>0</v>
      </c>
      <c r="AI170" s="155">
        <v>0</v>
      </c>
      <c r="AJ170" s="155">
        <v>2</v>
      </c>
      <c r="AK170" s="155">
        <v>0</v>
      </c>
      <c r="AL170" s="155">
        <v>0</v>
      </c>
      <c r="AM170" s="155">
        <v>0</v>
      </c>
      <c r="AN170" s="155">
        <v>0</v>
      </c>
      <c r="AO170" s="155">
        <v>0</v>
      </c>
      <c r="AP170" s="155">
        <v>1</v>
      </c>
    </row>
    <row r="171" spans="1:42" ht="15.75" x14ac:dyDescent="0.25">
      <c r="A171" s="180" t="s">
        <v>304</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75" x14ac:dyDescent="0.25">
      <c r="A172" s="180" t="s">
        <v>718</v>
      </c>
      <c r="B172" s="179">
        <v>1</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1</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75" x14ac:dyDescent="0.25">
      <c r="A173" s="180" t="s">
        <v>504</v>
      </c>
      <c r="B173" s="179">
        <v>5</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5</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75" x14ac:dyDescent="0.25">
      <c r="A174" s="180" t="s">
        <v>719</v>
      </c>
      <c r="B174" s="179">
        <v>10</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6</v>
      </c>
      <c r="T174" s="155">
        <v>0</v>
      </c>
      <c r="U174" s="155">
        <v>0</v>
      </c>
      <c r="V174" s="155">
        <v>0</v>
      </c>
      <c r="W174" s="155">
        <v>0</v>
      </c>
      <c r="X174" s="155">
        <v>0</v>
      </c>
      <c r="Y174" s="155">
        <v>0</v>
      </c>
      <c r="Z174" s="155">
        <v>0</v>
      </c>
      <c r="AA174" s="155">
        <v>0</v>
      </c>
      <c r="AB174" s="155">
        <v>0</v>
      </c>
      <c r="AC174" s="155">
        <v>1</v>
      </c>
      <c r="AD174" s="155">
        <v>0</v>
      </c>
      <c r="AE174" s="155">
        <v>0</v>
      </c>
      <c r="AF174" s="155">
        <v>0</v>
      </c>
      <c r="AG174" s="155">
        <v>2</v>
      </c>
      <c r="AH174" s="155">
        <v>0</v>
      </c>
      <c r="AI174" s="155">
        <v>0</v>
      </c>
      <c r="AJ174" s="155">
        <v>0</v>
      </c>
      <c r="AK174" s="155">
        <v>0</v>
      </c>
      <c r="AL174" s="155">
        <v>0</v>
      </c>
      <c r="AM174" s="155">
        <v>0</v>
      </c>
      <c r="AN174" s="155">
        <v>0</v>
      </c>
      <c r="AO174" s="155">
        <v>0</v>
      </c>
      <c r="AP174" s="155">
        <v>1</v>
      </c>
    </row>
    <row r="175" spans="1:42" ht="15.75" x14ac:dyDescent="0.25">
      <c r="A175" s="180" t="s">
        <v>553</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75" x14ac:dyDescent="0.25">
      <c r="A176" s="180" t="s">
        <v>720</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75" x14ac:dyDescent="0.25">
      <c r="A177" s="180" t="s">
        <v>583</v>
      </c>
      <c r="B177" s="179">
        <v>4</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4</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75" x14ac:dyDescent="0.25">
      <c r="A178" s="180" t="s">
        <v>721</v>
      </c>
      <c r="B178" s="179">
        <v>1</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1</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75" x14ac:dyDescent="0.25">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75" x14ac:dyDescent="0.25">
      <c r="A180" s="180" t="s">
        <v>722</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75" x14ac:dyDescent="0.25">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75" x14ac:dyDescent="0.25">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75" x14ac:dyDescent="0.25">
      <c r="A183" s="180" t="s">
        <v>555</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75" x14ac:dyDescent="0.25">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75" x14ac:dyDescent="0.25">
      <c r="A185" s="180" t="s">
        <v>724</v>
      </c>
      <c r="B185" s="179">
        <v>10</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7</v>
      </c>
      <c r="T185" s="155">
        <v>0</v>
      </c>
      <c r="U185" s="155">
        <v>0</v>
      </c>
      <c r="V185" s="155">
        <v>0</v>
      </c>
      <c r="W185" s="155">
        <v>0</v>
      </c>
      <c r="X185" s="155">
        <v>0</v>
      </c>
      <c r="Y185" s="155">
        <v>0</v>
      </c>
      <c r="Z185" s="155">
        <v>0</v>
      </c>
      <c r="AA185" s="155">
        <v>0</v>
      </c>
      <c r="AB185" s="155">
        <v>0</v>
      </c>
      <c r="AC185" s="155">
        <v>3</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75" x14ac:dyDescent="0.25">
      <c r="A186" s="180" t="s">
        <v>725</v>
      </c>
      <c r="B186" s="179">
        <v>0</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0</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75" x14ac:dyDescent="0.25">
      <c r="A187" s="180" t="s">
        <v>608</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75" x14ac:dyDescent="0.25">
      <c r="A188" s="180" t="s">
        <v>726</v>
      </c>
      <c r="B188" s="179">
        <v>5</v>
      </c>
      <c r="C188" s="155">
        <v>0</v>
      </c>
      <c r="D188" s="155">
        <v>0</v>
      </c>
      <c r="E188" s="155">
        <v>0</v>
      </c>
      <c r="F188" s="155">
        <v>0</v>
      </c>
      <c r="G188" s="155">
        <v>0</v>
      </c>
      <c r="H188" s="155">
        <v>0</v>
      </c>
      <c r="I188" s="155">
        <v>0</v>
      </c>
      <c r="J188" s="155">
        <v>0</v>
      </c>
      <c r="K188" s="155">
        <v>0</v>
      </c>
      <c r="L188" s="155">
        <v>0</v>
      </c>
      <c r="M188" s="155">
        <v>0</v>
      </c>
      <c r="N188" s="155">
        <v>0</v>
      </c>
      <c r="O188" s="155">
        <v>0</v>
      </c>
      <c r="P188" s="155">
        <v>1</v>
      </c>
      <c r="Q188" s="155">
        <v>0</v>
      </c>
      <c r="R188" s="155">
        <v>0</v>
      </c>
      <c r="S188" s="155">
        <v>1</v>
      </c>
      <c r="T188" s="155">
        <v>0</v>
      </c>
      <c r="U188" s="155">
        <v>0</v>
      </c>
      <c r="V188" s="155">
        <v>0</v>
      </c>
      <c r="W188" s="155">
        <v>0</v>
      </c>
      <c r="X188" s="155">
        <v>0</v>
      </c>
      <c r="Y188" s="155">
        <v>0</v>
      </c>
      <c r="Z188" s="155">
        <v>0</v>
      </c>
      <c r="AA188" s="155">
        <v>0</v>
      </c>
      <c r="AB188" s="155">
        <v>0</v>
      </c>
      <c r="AC188" s="155">
        <v>0</v>
      </c>
      <c r="AD188" s="155">
        <v>0</v>
      </c>
      <c r="AE188" s="155">
        <v>0</v>
      </c>
      <c r="AF188" s="155">
        <v>0</v>
      </c>
      <c r="AG188" s="155">
        <v>2</v>
      </c>
      <c r="AH188" s="155">
        <v>1</v>
      </c>
      <c r="AI188" s="155">
        <v>0</v>
      </c>
      <c r="AJ188" s="155">
        <v>0</v>
      </c>
      <c r="AK188" s="155">
        <v>0</v>
      </c>
      <c r="AL188" s="155">
        <v>0</v>
      </c>
      <c r="AM188" s="155">
        <v>0</v>
      </c>
      <c r="AN188" s="155">
        <v>0</v>
      </c>
      <c r="AO188" s="155">
        <v>0</v>
      </c>
      <c r="AP188" s="155">
        <v>0</v>
      </c>
    </row>
    <row r="189" spans="1:42" ht="15.75" x14ac:dyDescent="0.25">
      <c r="A189" s="180" t="s">
        <v>727</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75" x14ac:dyDescent="0.25">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75" x14ac:dyDescent="0.25">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75" x14ac:dyDescent="0.25">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75" x14ac:dyDescent="0.25">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75" x14ac:dyDescent="0.25">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75" x14ac:dyDescent="0.25">
      <c r="A195" s="180" t="s">
        <v>730</v>
      </c>
      <c r="B195" s="179">
        <v>3</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1</v>
      </c>
      <c r="T195" s="155">
        <v>0</v>
      </c>
      <c r="U195" s="155">
        <v>0</v>
      </c>
      <c r="V195" s="155">
        <v>0</v>
      </c>
      <c r="W195" s="155">
        <v>0</v>
      </c>
      <c r="X195" s="155">
        <v>0</v>
      </c>
      <c r="Y195" s="155">
        <v>0</v>
      </c>
      <c r="Z195" s="155">
        <v>0</v>
      </c>
      <c r="AA195" s="155">
        <v>0</v>
      </c>
      <c r="AB195" s="155">
        <v>0</v>
      </c>
      <c r="AC195" s="155">
        <v>2</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75" x14ac:dyDescent="0.25">
      <c r="A196" s="180" t="s">
        <v>731</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75" x14ac:dyDescent="0.25">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75" x14ac:dyDescent="0.25">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75" x14ac:dyDescent="0.25">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75" x14ac:dyDescent="0.25">
      <c r="A200" s="180" t="s">
        <v>734</v>
      </c>
      <c r="B200" s="179">
        <v>128</v>
      </c>
      <c r="C200" s="155">
        <v>2</v>
      </c>
      <c r="D200" s="155">
        <v>0</v>
      </c>
      <c r="E200" s="155">
        <v>4</v>
      </c>
      <c r="F200" s="155">
        <v>3</v>
      </c>
      <c r="G200" s="155">
        <v>2</v>
      </c>
      <c r="H200" s="155">
        <v>4</v>
      </c>
      <c r="I200" s="155">
        <v>0</v>
      </c>
      <c r="J200" s="155">
        <v>2</v>
      </c>
      <c r="K200" s="155">
        <v>2</v>
      </c>
      <c r="L200" s="155">
        <v>0</v>
      </c>
      <c r="M200" s="155">
        <v>8</v>
      </c>
      <c r="N200" s="155">
        <v>0</v>
      </c>
      <c r="O200" s="155">
        <v>5</v>
      </c>
      <c r="P200" s="155">
        <v>4</v>
      </c>
      <c r="Q200" s="155">
        <v>0</v>
      </c>
      <c r="R200" s="155">
        <v>0</v>
      </c>
      <c r="S200" s="155">
        <v>43</v>
      </c>
      <c r="T200" s="155">
        <v>1</v>
      </c>
      <c r="U200" s="155">
        <v>0</v>
      </c>
      <c r="V200" s="155">
        <v>0</v>
      </c>
      <c r="W200" s="155">
        <v>1</v>
      </c>
      <c r="X200" s="155">
        <v>0</v>
      </c>
      <c r="Y200" s="155">
        <v>0</v>
      </c>
      <c r="Z200" s="155">
        <v>0</v>
      </c>
      <c r="AA200" s="155">
        <v>0</v>
      </c>
      <c r="AB200" s="155">
        <v>0</v>
      </c>
      <c r="AC200" s="155">
        <v>10</v>
      </c>
      <c r="AD200" s="155">
        <v>0</v>
      </c>
      <c r="AE200" s="155">
        <v>2</v>
      </c>
      <c r="AF200" s="155">
        <v>0</v>
      </c>
      <c r="AG200" s="155">
        <v>16</v>
      </c>
      <c r="AH200" s="155">
        <v>0</v>
      </c>
      <c r="AI200" s="155">
        <v>0</v>
      </c>
      <c r="AJ200" s="155">
        <v>5</v>
      </c>
      <c r="AK200" s="155">
        <v>0</v>
      </c>
      <c r="AL200" s="155">
        <v>2</v>
      </c>
      <c r="AM200" s="155">
        <v>2</v>
      </c>
      <c r="AN200" s="155">
        <v>0</v>
      </c>
      <c r="AO200" s="155">
        <v>8</v>
      </c>
      <c r="AP200" s="155">
        <v>2</v>
      </c>
    </row>
    <row r="201" spans="1:42" ht="15.75" x14ac:dyDescent="0.25">
      <c r="A201" s="180" t="s">
        <v>310</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75" x14ac:dyDescent="0.25">
      <c r="A202" s="180" t="s">
        <v>735</v>
      </c>
      <c r="B202" s="179">
        <v>1</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1</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75" x14ac:dyDescent="0.25">
      <c r="A203" s="180" t="s">
        <v>589</v>
      </c>
      <c r="B203" s="179">
        <v>4</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1</v>
      </c>
      <c r="T203" s="155">
        <v>0</v>
      </c>
      <c r="U203" s="155">
        <v>0</v>
      </c>
      <c r="V203" s="155">
        <v>0</v>
      </c>
      <c r="W203" s="155">
        <v>0</v>
      </c>
      <c r="X203" s="155">
        <v>0</v>
      </c>
      <c r="Y203" s="155">
        <v>0</v>
      </c>
      <c r="Z203" s="155">
        <v>0</v>
      </c>
      <c r="AA203" s="155">
        <v>0</v>
      </c>
      <c r="AB203" s="155">
        <v>0</v>
      </c>
      <c r="AC203" s="155">
        <v>1</v>
      </c>
      <c r="AD203" s="155">
        <v>0</v>
      </c>
      <c r="AE203" s="155">
        <v>0</v>
      </c>
      <c r="AF203" s="155">
        <v>0</v>
      </c>
      <c r="AG203" s="155">
        <v>2</v>
      </c>
      <c r="AH203" s="155">
        <v>0</v>
      </c>
      <c r="AI203" s="155">
        <v>0</v>
      </c>
      <c r="AJ203" s="155">
        <v>0</v>
      </c>
      <c r="AK203" s="155">
        <v>0</v>
      </c>
      <c r="AL203" s="155">
        <v>0</v>
      </c>
      <c r="AM203" s="155">
        <v>0</v>
      </c>
      <c r="AN203" s="155">
        <v>0</v>
      </c>
      <c r="AO203" s="155">
        <v>0</v>
      </c>
      <c r="AP203" s="155">
        <v>0</v>
      </c>
    </row>
    <row r="204" spans="1:42" ht="15.75" x14ac:dyDescent="0.25">
      <c r="A204" s="180" t="s">
        <v>736</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75" x14ac:dyDescent="0.25">
      <c r="A205" s="180" t="s">
        <v>737</v>
      </c>
      <c r="B205" s="179">
        <v>1</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1</v>
      </c>
      <c r="AH205" s="155">
        <v>0</v>
      </c>
      <c r="AI205" s="155">
        <v>0</v>
      </c>
      <c r="AJ205" s="155">
        <v>0</v>
      </c>
      <c r="AK205" s="155">
        <v>0</v>
      </c>
      <c r="AL205" s="155">
        <v>0</v>
      </c>
      <c r="AM205" s="155">
        <v>0</v>
      </c>
      <c r="AN205" s="155">
        <v>0</v>
      </c>
      <c r="AO205" s="155">
        <v>0</v>
      </c>
      <c r="AP205" s="155">
        <v>0</v>
      </c>
    </row>
    <row r="206" spans="1:42" ht="15.75" x14ac:dyDescent="0.25">
      <c r="A206" s="180" t="s">
        <v>738</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75" x14ac:dyDescent="0.25">
      <c r="A207" s="180" t="s">
        <v>739</v>
      </c>
      <c r="B207" s="179">
        <v>1</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1</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75" x14ac:dyDescent="0.25">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75" x14ac:dyDescent="0.25">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75" x14ac:dyDescent="0.25">
      <c r="A210" s="180" t="s">
        <v>742</v>
      </c>
      <c r="B210" s="179">
        <v>2</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2</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75" x14ac:dyDescent="0.25">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75" x14ac:dyDescent="0.25">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75" x14ac:dyDescent="0.25">
      <c r="A213" s="180" t="s">
        <v>743</v>
      </c>
      <c r="B213" s="179">
        <v>3</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1</v>
      </c>
      <c r="R213" s="155">
        <v>0</v>
      </c>
      <c r="S213" s="155">
        <v>2</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75" x14ac:dyDescent="0.25">
      <c r="A214" s="180" t="s">
        <v>620</v>
      </c>
      <c r="B214" s="179">
        <v>2</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2</v>
      </c>
      <c r="T214" s="155">
        <v>0</v>
      </c>
      <c r="U214" s="155">
        <v>0</v>
      </c>
      <c r="V214" s="155">
        <v>0</v>
      </c>
      <c r="W214" s="155">
        <v>0</v>
      </c>
      <c r="X214" s="155">
        <v>0</v>
      </c>
      <c r="Y214" s="155">
        <v>0</v>
      </c>
      <c r="Z214" s="155">
        <v>0</v>
      </c>
      <c r="AA214" s="155">
        <v>0</v>
      </c>
      <c r="AB214" s="155">
        <v>0</v>
      </c>
      <c r="AC214" s="155">
        <v>0</v>
      </c>
      <c r="AD214" s="155">
        <v>0</v>
      </c>
      <c r="AE214" s="155">
        <v>0</v>
      </c>
      <c r="AF214" s="155">
        <v>0</v>
      </c>
      <c r="AG214" s="155">
        <v>0</v>
      </c>
      <c r="AH214" s="155">
        <v>0</v>
      </c>
      <c r="AI214" s="155">
        <v>0</v>
      </c>
      <c r="AJ214" s="155">
        <v>0</v>
      </c>
      <c r="AK214" s="155">
        <v>0</v>
      </c>
      <c r="AL214" s="155">
        <v>0</v>
      </c>
      <c r="AM214" s="155">
        <v>0</v>
      </c>
      <c r="AN214" s="155">
        <v>0</v>
      </c>
      <c r="AO214" s="155">
        <v>0</v>
      </c>
      <c r="AP214" s="155">
        <v>0</v>
      </c>
    </row>
    <row r="215" spans="1:42" s="10" customFormat="1" ht="15.75" x14ac:dyDescent="0.25">
      <c r="A215" s="180" t="s">
        <v>515</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75" x14ac:dyDescent="0.25">
      <c r="A216" s="180" t="s">
        <v>561</v>
      </c>
      <c r="B216" s="179">
        <v>1</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1</v>
      </c>
      <c r="AH216" s="155">
        <v>0</v>
      </c>
      <c r="AI216" s="155">
        <v>0</v>
      </c>
      <c r="AJ216" s="155">
        <v>0</v>
      </c>
      <c r="AK216" s="155">
        <v>0</v>
      </c>
      <c r="AL216" s="155">
        <v>0</v>
      </c>
      <c r="AM216" s="155">
        <v>0</v>
      </c>
      <c r="AN216" s="155">
        <v>0</v>
      </c>
      <c r="AO216" s="155">
        <v>0</v>
      </c>
      <c r="AP216" s="155">
        <v>0</v>
      </c>
    </row>
    <row r="217" spans="1:42" ht="15.75" x14ac:dyDescent="0.25">
      <c r="A217" s="180" t="s">
        <v>516</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75" x14ac:dyDescent="0.25">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75" x14ac:dyDescent="0.25">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75" x14ac:dyDescent="0.25">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75" x14ac:dyDescent="0.25">
      <c r="A221" s="180" t="s">
        <v>747</v>
      </c>
      <c r="B221" s="179">
        <v>25</v>
      </c>
      <c r="C221" s="155">
        <v>0</v>
      </c>
      <c r="D221" s="155">
        <v>0</v>
      </c>
      <c r="E221" s="155">
        <v>0</v>
      </c>
      <c r="F221" s="155">
        <v>0</v>
      </c>
      <c r="G221" s="155">
        <v>0</v>
      </c>
      <c r="H221" s="155">
        <v>3</v>
      </c>
      <c r="I221" s="155">
        <v>0</v>
      </c>
      <c r="J221" s="155">
        <v>0</v>
      </c>
      <c r="K221" s="155">
        <v>0</v>
      </c>
      <c r="L221" s="155">
        <v>0</v>
      </c>
      <c r="M221" s="155">
        <v>0</v>
      </c>
      <c r="N221" s="155">
        <v>0</v>
      </c>
      <c r="O221" s="155">
        <v>0</v>
      </c>
      <c r="P221" s="155">
        <v>0</v>
      </c>
      <c r="Q221" s="155">
        <v>1</v>
      </c>
      <c r="R221" s="155">
        <v>0</v>
      </c>
      <c r="S221" s="155">
        <v>7</v>
      </c>
      <c r="T221" s="155">
        <v>1</v>
      </c>
      <c r="U221" s="155">
        <v>0</v>
      </c>
      <c r="V221" s="155">
        <v>0</v>
      </c>
      <c r="W221" s="155">
        <v>0</v>
      </c>
      <c r="X221" s="155">
        <v>0</v>
      </c>
      <c r="Y221" s="155">
        <v>0</v>
      </c>
      <c r="Z221" s="155">
        <v>2</v>
      </c>
      <c r="AA221" s="155">
        <v>0</v>
      </c>
      <c r="AB221" s="155">
        <v>0</v>
      </c>
      <c r="AC221" s="155">
        <v>7</v>
      </c>
      <c r="AD221" s="155">
        <v>0</v>
      </c>
      <c r="AE221" s="155">
        <v>0</v>
      </c>
      <c r="AF221" s="155">
        <v>0</v>
      </c>
      <c r="AG221" s="155">
        <v>1</v>
      </c>
      <c r="AH221" s="155">
        <v>1</v>
      </c>
      <c r="AI221" s="155">
        <v>0</v>
      </c>
      <c r="AJ221" s="155">
        <v>0</v>
      </c>
      <c r="AK221" s="155">
        <v>0</v>
      </c>
      <c r="AL221" s="155">
        <v>0</v>
      </c>
      <c r="AM221" s="155">
        <v>0</v>
      </c>
      <c r="AN221" s="155">
        <v>0</v>
      </c>
      <c r="AO221" s="155">
        <v>0</v>
      </c>
      <c r="AP221" s="155">
        <v>2</v>
      </c>
    </row>
    <row r="222" spans="1:42" ht="15.75" x14ac:dyDescent="0.25">
      <c r="A222" s="180" t="s">
        <v>748</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75" x14ac:dyDescent="0.25">
      <c r="A223" s="180" t="s">
        <v>609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75" x14ac:dyDescent="0.25">
      <c r="A224" s="180" t="s">
        <v>749</v>
      </c>
      <c r="B224" s="179">
        <v>1</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1</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75" x14ac:dyDescent="0.25">
      <c r="A225" s="180" t="s">
        <v>591</v>
      </c>
      <c r="B225" s="179">
        <v>1</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1</v>
      </c>
      <c r="AH225" s="155">
        <v>0</v>
      </c>
      <c r="AI225" s="155">
        <v>0</v>
      </c>
      <c r="AJ225" s="155">
        <v>0</v>
      </c>
      <c r="AK225" s="155">
        <v>0</v>
      </c>
      <c r="AL225" s="155">
        <v>0</v>
      </c>
      <c r="AM225" s="155">
        <v>0</v>
      </c>
      <c r="AN225" s="155">
        <v>0</v>
      </c>
      <c r="AO225" s="155">
        <v>0</v>
      </c>
      <c r="AP225" s="155">
        <v>0</v>
      </c>
    </row>
    <row r="226" spans="1:42" ht="15.75" x14ac:dyDescent="0.25">
      <c r="A226" s="180" t="s">
        <v>592</v>
      </c>
      <c r="B226" s="179">
        <v>0</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75" x14ac:dyDescent="0.25">
      <c r="A227" s="180" t="s">
        <v>750</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1</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75" x14ac:dyDescent="0.25">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75" x14ac:dyDescent="0.25">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75" x14ac:dyDescent="0.25">
      <c r="A230" s="180" t="s">
        <v>530</v>
      </c>
      <c r="B230" s="179">
        <v>13</v>
      </c>
      <c r="C230" s="155">
        <v>0</v>
      </c>
      <c r="D230" s="155">
        <v>0</v>
      </c>
      <c r="E230" s="155">
        <v>2</v>
      </c>
      <c r="F230" s="155">
        <v>0</v>
      </c>
      <c r="G230" s="155">
        <v>0</v>
      </c>
      <c r="H230" s="155">
        <v>0</v>
      </c>
      <c r="I230" s="155">
        <v>0</v>
      </c>
      <c r="J230" s="155">
        <v>0</v>
      </c>
      <c r="K230" s="155">
        <v>0</v>
      </c>
      <c r="L230" s="155">
        <v>0</v>
      </c>
      <c r="M230" s="155">
        <v>0</v>
      </c>
      <c r="N230" s="155">
        <v>0</v>
      </c>
      <c r="O230" s="155">
        <v>1</v>
      </c>
      <c r="P230" s="155">
        <v>0</v>
      </c>
      <c r="Q230" s="155">
        <v>0</v>
      </c>
      <c r="R230" s="155">
        <v>0</v>
      </c>
      <c r="S230" s="155">
        <v>6</v>
      </c>
      <c r="T230" s="155">
        <v>0</v>
      </c>
      <c r="U230" s="155">
        <v>0</v>
      </c>
      <c r="V230" s="155">
        <v>0</v>
      </c>
      <c r="W230" s="155">
        <v>0</v>
      </c>
      <c r="X230" s="155">
        <v>0</v>
      </c>
      <c r="Y230" s="155">
        <v>0</v>
      </c>
      <c r="Z230" s="155">
        <v>0</v>
      </c>
      <c r="AA230" s="155">
        <v>0</v>
      </c>
      <c r="AB230" s="155">
        <v>0</v>
      </c>
      <c r="AC230" s="155">
        <v>0</v>
      </c>
      <c r="AD230" s="155">
        <v>0</v>
      </c>
      <c r="AE230" s="155">
        <v>0</v>
      </c>
      <c r="AF230" s="155">
        <v>0</v>
      </c>
      <c r="AG230" s="155">
        <v>3</v>
      </c>
      <c r="AH230" s="155">
        <v>1</v>
      </c>
      <c r="AI230" s="155">
        <v>0</v>
      </c>
      <c r="AJ230" s="155">
        <v>0</v>
      </c>
      <c r="AK230" s="155">
        <v>0</v>
      </c>
      <c r="AL230" s="155">
        <v>0</v>
      </c>
      <c r="AM230" s="155">
        <v>0</v>
      </c>
      <c r="AN230" s="155">
        <v>0</v>
      </c>
      <c r="AO230" s="155">
        <v>0</v>
      </c>
      <c r="AP230" s="155">
        <v>0</v>
      </c>
    </row>
    <row r="231" spans="1:42" ht="15.75" x14ac:dyDescent="0.25">
      <c r="A231" s="180" t="s">
        <v>510</v>
      </c>
      <c r="B231" s="179">
        <v>4</v>
      </c>
      <c r="C231" s="155">
        <v>0</v>
      </c>
      <c r="D231" s="155">
        <v>0</v>
      </c>
      <c r="E231" s="155">
        <v>1</v>
      </c>
      <c r="F231" s="155">
        <v>0</v>
      </c>
      <c r="G231" s="155">
        <v>0</v>
      </c>
      <c r="H231" s="155">
        <v>0</v>
      </c>
      <c r="I231" s="155">
        <v>0</v>
      </c>
      <c r="J231" s="155">
        <v>0</v>
      </c>
      <c r="K231" s="155">
        <v>0</v>
      </c>
      <c r="L231" s="155">
        <v>0</v>
      </c>
      <c r="M231" s="155">
        <v>0</v>
      </c>
      <c r="N231" s="155">
        <v>0</v>
      </c>
      <c r="O231" s="155">
        <v>0</v>
      </c>
      <c r="P231" s="155">
        <v>0</v>
      </c>
      <c r="Q231" s="155">
        <v>0</v>
      </c>
      <c r="R231" s="155">
        <v>0</v>
      </c>
      <c r="S231" s="155">
        <v>2</v>
      </c>
      <c r="T231" s="155">
        <v>0</v>
      </c>
      <c r="U231" s="155">
        <v>0</v>
      </c>
      <c r="V231" s="155">
        <v>0</v>
      </c>
      <c r="W231" s="155">
        <v>0</v>
      </c>
      <c r="X231" s="155">
        <v>0</v>
      </c>
      <c r="Y231" s="155">
        <v>0</v>
      </c>
      <c r="Z231" s="155">
        <v>0</v>
      </c>
      <c r="AA231" s="155">
        <v>0</v>
      </c>
      <c r="AB231" s="155">
        <v>0</v>
      </c>
      <c r="AC231" s="155">
        <v>0</v>
      </c>
      <c r="AD231" s="155">
        <v>0</v>
      </c>
      <c r="AE231" s="155">
        <v>0</v>
      </c>
      <c r="AF231" s="155">
        <v>0</v>
      </c>
      <c r="AG231" s="155">
        <v>1</v>
      </c>
      <c r="AH231" s="155">
        <v>0</v>
      </c>
      <c r="AI231" s="155">
        <v>0</v>
      </c>
      <c r="AJ231" s="155">
        <v>0</v>
      </c>
      <c r="AK231" s="155">
        <v>0</v>
      </c>
      <c r="AL231" s="155">
        <v>0</v>
      </c>
      <c r="AM231" s="155">
        <v>0</v>
      </c>
      <c r="AN231" s="155">
        <v>0</v>
      </c>
      <c r="AO231" s="155">
        <v>0</v>
      </c>
      <c r="AP231" s="155">
        <v>0</v>
      </c>
    </row>
    <row r="232" spans="1:42" ht="15.75" x14ac:dyDescent="0.25">
      <c r="A232" s="180" t="s">
        <v>523</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75" x14ac:dyDescent="0.25">
      <c r="A233" s="180" t="s">
        <v>752</v>
      </c>
      <c r="B233" s="179">
        <v>1</v>
      </c>
      <c r="C233" s="155">
        <v>0</v>
      </c>
      <c r="D233" s="155">
        <v>0</v>
      </c>
      <c r="E233" s="155">
        <v>0</v>
      </c>
      <c r="F233" s="155">
        <v>0</v>
      </c>
      <c r="G233" s="155">
        <v>0</v>
      </c>
      <c r="H233" s="155">
        <v>0</v>
      </c>
      <c r="I233" s="155">
        <v>0</v>
      </c>
      <c r="J233" s="155">
        <v>0</v>
      </c>
      <c r="K233" s="155">
        <v>0</v>
      </c>
      <c r="L233" s="155">
        <v>0</v>
      </c>
      <c r="M233" s="155">
        <v>0</v>
      </c>
      <c r="N233" s="155">
        <v>0</v>
      </c>
      <c r="O233" s="155">
        <v>0</v>
      </c>
      <c r="P233" s="155">
        <v>1</v>
      </c>
      <c r="Q233" s="155">
        <v>0</v>
      </c>
      <c r="R233" s="155">
        <v>0</v>
      </c>
      <c r="S233" s="155">
        <v>0</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75" x14ac:dyDescent="0.25">
      <c r="A234" s="180" t="s">
        <v>520</v>
      </c>
      <c r="B234" s="179">
        <v>1</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1</v>
      </c>
    </row>
    <row r="235" spans="1:42" ht="15.75" x14ac:dyDescent="0.25">
      <c r="A235" s="180" t="s">
        <v>621</v>
      </c>
      <c r="B235" s="179">
        <v>26</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2</v>
      </c>
      <c r="T235" s="155">
        <v>1</v>
      </c>
      <c r="U235" s="155">
        <v>0</v>
      </c>
      <c r="V235" s="155">
        <v>0</v>
      </c>
      <c r="W235" s="155">
        <v>0</v>
      </c>
      <c r="X235" s="155">
        <v>0</v>
      </c>
      <c r="Y235" s="155">
        <v>0</v>
      </c>
      <c r="Z235" s="155">
        <v>0</v>
      </c>
      <c r="AA235" s="155">
        <v>0</v>
      </c>
      <c r="AB235" s="155">
        <v>0</v>
      </c>
      <c r="AC235" s="155">
        <v>8</v>
      </c>
      <c r="AD235" s="155">
        <v>0</v>
      </c>
      <c r="AE235" s="155">
        <v>1</v>
      </c>
      <c r="AF235" s="155">
        <v>0</v>
      </c>
      <c r="AG235" s="155">
        <v>2</v>
      </c>
      <c r="AH235" s="155">
        <v>0</v>
      </c>
      <c r="AI235" s="155">
        <v>1</v>
      </c>
      <c r="AJ235" s="155">
        <v>1</v>
      </c>
      <c r="AK235" s="155">
        <v>0</v>
      </c>
      <c r="AL235" s="155">
        <v>0</v>
      </c>
      <c r="AM235" s="155">
        <v>5</v>
      </c>
      <c r="AN235" s="155">
        <v>0</v>
      </c>
      <c r="AO235" s="155">
        <v>0</v>
      </c>
      <c r="AP235" s="155">
        <v>5</v>
      </c>
    </row>
    <row r="236" spans="1:42" ht="15.75" x14ac:dyDescent="0.25">
      <c r="A236" s="180" t="s">
        <v>501</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75" x14ac:dyDescent="0.25">
      <c r="A237" s="180" t="s">
        <v>593</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75" x14ac:dyDescent="0.25">
      <c r="A238" s="180" t="s">
        <v>753</v>
      </c>
      <c r="B238" s="179">
        <v>4</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2</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2</v>
      </c>
    </row>
    <row r="239" spans="1:42" ht="15.75" x14ac:dyDescent="0.25">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75" x14ac:dyDescent="0.25">
      <c r="A240" s="180" t="s">
        <v>495</v>
      </c>
      <c r="B240" s="179">
        <v>58</v>
      </c>
      <c r="C240" s="155">
        <v>0</v>
      </c>
      <c r="D240" s="155">
        <v>0</v>
      </c>
      <c r="E240" s="155">
        <v>0</v>
      </c>
      <c r="F240" s="155">
        <v>0</v>
      </c>
      <c r="G240" s="155">
        <v>0</v>
      </c>
      <c r="H240" s="155">
        <v>7</v>
      </c>
      <c r="I240" s="155">
        <v>0</v>
      </c>
      <c r="J240" s="155">
        <v>0</v>
      </c>
      <c r="K240" s="155">
        <v>0</v>
      </c>
      <c r="L240" s="155">
        <v>0</v>
      </c>
      <c r="M240" s="155">
        <v>0</v>
      </c>
      <c r="N240" s="155">
        <v>0</v>
      </c>
      <c r="O240" s="155">
        <v>0</v>
      </c>
      <c r="P240" s="155">
        <v>0</v>
      </c>
      <c r="Q240" s="155">
        <v>0</v>
      </c>
      <c r="R240" s="155">
        <v>0</v>
      </c>
      <c r="S240" s="155">
        <v>34</v>
      </c>
      <c r="T240" s="155">
        <v>0</v>
      </c>
      <c r="U240" s="155">
        <v>0</v>
      </c>
      <c r="V240" s="155">
        <v>0</v>
      </c>
      <c r="W240" s="155">
        <v>0</v>
      </c>
      <c r="X240" s="155">
        <v>0</v>
      </c>
      <c r="Y240" s="155">
        <v>0</v>
      </c>
      <c r="Z240" s="155">
        <v>0</v>
      </c>
      <c r="AA240" s="155">
        <v>0</v>
      </c>
      <c r="AB240" s="155">
        <v>0</v>
      </c>
      <c r="AC240" s="155">
        <v>0</v>
      </c>
      <c r="AD240" s="155">
        <v>0</v>
      </c>
      <c r="AE240" s="155">
        <v>0</v>
      </c>
      <c r="AF240" s="155">
        <v>0</v>
      </c>
      <c r="AG240" s="155">
        <v>16</v>
      </c>
      <c r="AH240" s="155">
        <v>0</v>
      </c>
      <c r="AI240" s="155">
        <v>0</v>
      </c>
      <c r="AJ240" s="155">
        <v>0</v>
      </c>
      <c r="AK240" s="155">
        <v>0</v>
      </c>
      <c r="AL240" s="155">
        <v>0</v>
      </c>
      <c r="AM240" s="155">
        <v>0</v>
      </c>
      <c r="AN240" s="155">
        <v>0</v>
      </c>
      <c r="AO240" s="155">
        <v>0</v>
      </c>
      <c r="AP240" s="155">
        <v>1</v>
      </c>
    </row>
    <row r="241" spans="1:42" ht="15.75" x14ac:dyDescent="0.25">
      <c r="A241" s="180" t="s">
        <v>755</v>
      </c>
      <c r="B241" s="179">
        <v>18</v>
      </c>
      <c r="C241" s="155">
        <v>0</v>
      </c>
      <c r="D241" s="155">
        <v>0</v>
      </c>
      <c r="E241" s="155">
        <v>0</v>
      </c>
      <c r="F241" s="155">
        <v>0</v>
      </c>
      <c r="G241" s="155">
        <v>0</v>
      </c>
      <c r="H241" s="155">
        <v>2</v>
      </c>
      <c r="I241" s="155">
        <v>0</v>
      </c>
      <c r="J241" s="155">
        <v>0</v>
      </c>
      <c r="K241" s="155">
        <v>0</v>
      </c>
      <c r="L241" s="155">
        <v>0</v>
      </c>
      <c r="M241" s="155">
        <v>0</v>
      </c>
      <c r="N241" s="155">
        <v>0</v>
      </c>
      <c r="O241" s="155">
        <v>0</v>
      </c>
      <c r="P241" s="155">
        <v>0</v>
      </c>
      <c r="Q241" s="155">
        <v>0</v>
      </c>
      <c r="R241" s="155">
        <v>0</v>
      </c>
      <c r="S241" s="155">
        <v>11</v>
      </c>
      <c r="T241" s="155">
        <v>0</v>
      </c>
      <c r="U241" s="155">
        <v>0</v>
      </c>
      <c r="V241" s="155">
        <v>0</v>
      </c>
      <c r="W241" s="155">
        <v>0</v>
      </c>
      <c r="X241" s="155">
        <v>0</v>
      </c>
      <c r="Y241" s="155">
        <v>0</v>
      </c>
      <c r="Z241" s="155">
        <v>0</v>
      </c>
      <c r="AA241" s="155">
        <v>0</v>
      </c>
      <c r="AB241" s="155">
        <v>0</v>
      </c>
      <c r="AC241" s="155">
        <v>1</v>
      </c>
      <c r="AD241" s="155">
        <v>0</v>
      </c>
      <c r="AE241" s="155">
        <v>0</v>
      </c>
      <c r="AF241" s="155">
        <v>0</v>
      </c>
      <c r="AG241" s="155">
        <v>2</v>
      </c>
      <c r="AH241" s="155">
        <v>2</v>
      </c>
      <c r="AI241" s="155">
        <v>0</v>
      </c>
      <c r="AJ241" s="155">
        <v>0</v>
      </c>
      <c r="AK241" s="155">
        <v>0</v>
      </c>
      <c r="AL241" s="155">
        <v>0</v>
      </c>
      <c r="AM241" s="155">
        <v>0</v>
      </c>
      <c r="AN241" s="155">
        <v>0</v>
      </c>
      <c r="AO241" s="155">
        <v>0</v>
      </c>
      <c r="AP241" s="155">
        <v>0</v>
      </c>
    </row>
    <row r="242" spans="1:42" ht="15.75" x14ac:dyDescent="0.25">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75" x14ac:dyDescent="0.25">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75" x14ac:dyDescent="0.25">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75" x14ac:dyDescent="0.25">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75" x14ac:dyDescent="0.25">
      <c r="A246" s="180" t="s">
        <v>511</v>
      </c>
      <c r="B246" s="179">
        <v>0</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75" x14ac:dyDescent="0.25">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75" x14ac:dyDescent="0.25">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75" x14ac:dyDescent="0.25">
      <c r="A249" s="180" t="s">
        <v>760</v>
      </c>
      <c r="B249" s="179">
        <v>7</v>
      </c>
      <c r="C249" s="155">
        <v>0</v>
      </c>
      <c r="D249" s="155">
        <v>0</v>
      </c>
      <c r="E249" s="155">
        <v>0</v>
      </c>
      <c r="F249" s="155">
        <v>0</v>
      </c>
      <c r="G249" s="155">
        <v>0</v>
      </c>
      <c r="H249" s="155">
        <v>0</v>
      </c>
      <c r="I249" s="155">
        <v>0</v>
      </c>
      <c r="J249" s="155">
        <v>0</v>
      </c>
      <c r="K249" s="155">
        <v>0</v>
      </c>
      <c r="L249" s="155">
        <v>0</v>
      </c>
      <c r="M249" s="155">
        <v>0</v>
      </c>
      <c r="N249" s="155">
        <v>0</v>
      </c>
      <c r="O249" s="155">
        <v>0</v>
      </c>
      <c r="P249" s="155">
        <v>2</v>
      </c>
      <c r="Q249" s="155">
        <v>0</v>
      </c>
      <c r="R249" s="155">
        <v>0</v>
      </c>
      <c r="S249" s="155">
        <v>3</v>
      </c>
      <c r="T249" s="155">
        <v>0</v>
      </c>
      <c r="U249" s="155">
        <v>0</v>
      </c>
      <c r="V249" s="155">
        <v>0</v>
      </c>
      <c r="W249" s="155">
        <v>0</v>
      </c>
      <c r="X249" s="155">
        <v>0</v>
      </c>
      <c r="Y249" s="155">
        <v>0</v>
      </c>
      <c r="Z249" s="155">
        <v>0</v>
      </c>
      <c r="AA249" s="155">
        <v>0</v>
      </c>
      <c r="AB249" s="155">
        <v>0</v>
      </c>
      <c r="AC249" s="155">
        <v>2</v>
      </c>
      <c r="AD249" s="155">
        <v>0</v>
      </c>
      <c r="AE249" s="155">
        <v>0</v>
      </c>
      <c r="AF249" s="155">
        <v>0</v>
      </c>
      <c r="AG249" s="155">
        <v>0</v>
      </c>
      <c r="AH249" s="155">
        <v>0</v>
      </c>
      <c r="AI249" s="155">
        <v>0</v>
      </c>
      <c r="AJ249" s="155">
        <v>0</v>
      </c>
      <c r="AK249" s="155">
        <v>0</v>
      </c>
      <c r="AL249" s="155">
        <v>0</v>
      </c>
      <c r="AM249" s="155">
        <v>0</v>
      </c>
      <c r="AN249" s="155">
        <v>0</v>
      </c>
      <c r="AO249" s="155">
        <v>0</v>
      </c>
      <c r="AP249" s="155">
        <v>0</v>
      </c>
    </row>
    <row r="250" spans="1:42" ht="15.75" x14ac:dyDescent="0.25">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75" x14ac:dyDescent="0.25">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75" x14ac:dyDescent="0.25">
      <c r="A252" s="180" t="s">
        <v>596</v>
      </c>
      <c r="B252" s="179">
        <v>1</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1</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75" x14ac:dyDescent="0.25">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75" x14ac:dyDescent="0.25">
      <c r="A254" s="180" t="s">
        <v>763</v>
      </c>
      <c r="B254" s="179">
        <v>2</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2</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75" x14ac:dyDescent="0.25">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75" x14ac:dyDescent="0.25">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75" x14ac:dyDescent="0.25">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75" x14ac:dyDescent="0.25">
      <c r="A258" s="180" t="s">
        <v>564</v>
      </c>
      <c r="B258" s="179">
        <v>2</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1</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1</v>
      </c>
    </row>
    <row r="259" spans="1:42" ht="15.75" x14ac:dyDescent="0.25">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75" x14ac:dyDescent="0.25">
      <c r="A260" s="180" t="s">
        <v>768</v>
      </c>
      <c r="B260" s="179">
        <v>94</v>
      </c>
      <c r="C260" s="155">
        <v>0</v>
      </c>
      <c r="D260" s="155">
        <v>0</v>
      </c>
      <c r="E260" s="155">
        <v>0</v>
      </c>
      <c r="F260" s="155">
        <v>0</v>
      </c>
      <c r="G260" s="155">
        <v>0</v>
      </c>
      <c r="H260" s="155">
        <v>1</v>
      </c>
      <c r="I260" s="155">
        <v>0</v>
      </c>
      <c r="J260" s="155">
        <v>0</v>
      </c>
      <c r="K260" s="155">
        <v>0</v>
      </c>
      <c r="L260" s="155">
        <v>0</v>
      </c>
      <c r="M260" s="155">
        <v>0</v>
      </c>
      <c r="N260" s="155">
        <v>0</v>
      </c>
      <c r="O260" s="155">
        <v>0</v>
      </c>
      <c r="P260" s="155">
        <v>0</v>
      </c>
      <c r="Q260" s="155">
        <v>0</v>
      </c>
      <c r="R260" s="155">
        <v>0</v>
      </c>
      <c r="S260" s="155">
        <v>65</v>
      </c>
      <c r="T260" s="155">
        <v>0</v>
      </c>
      <c r="U260" s="155">
        <v>0</v>
      </c>
      <c r="V260" s="155">
        <v>0</v>
      </c>
      <c r="W260" s="155">
        <v>0</v>
      </c>
      <c r="X260" s="155">
        <v>0</v>
      </c>
      <c r="Y260" s="155">
        <v>0</v>
      </c>
      <c r="Z260" s="155">
        <v>0</v>
      </c>
      <c r="AA260" s="155">
        <v>0</v>
      </c>
      <c r="AB260" s="155">
        <v>0</v>
      </c>
      <c r="AC260" s="155">
        <v>9</v>
      </c>
      <c r="AD260" s="155">
        <v>0</v>
      </c>
      <c r="AE260" s="155">
        <v>0</v>
      </c>
      <c r="AF260" s="155">
        <v>0</v>
      </c>
      <c r="AG260" s="155">
        <v>6</v>
      </c>
      <c r="AH260" s="155">
        <v>2</v>
      </c>
      <c r="AI260" s="155">
        <v>0</v>
      </c>
      <c r="AJ260" s="155">
        <v>1</v>
      </c>
      <c r="AK260" s="155">
        <v>0</v>
      </c>
      <c r="AL260" s="155">
        <v>1</v>
      </c>
      <c r="AM260" s="155">
        <v>0</v>
      </c>
      <c r="AN260" s="155">
        <v>3</v>
      </c>
      <c r="AO260" s="155">
        <v>0</v>
      </c>
      <c r="AP260" s="155">
        <v>6</v>
      </c>
    </row>
    <row r="261" spans="1:42" ht="15.75" x14ac:dyDescent="0.25">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75" x14ac:dyDescent="0.25">
      <c r="A262" s="180" t="s">
        <v>521</v>
      </c>
      <c r="B262" s="179">
        <v>1</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1</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75" x14ac:dyDescent="0.25">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75" x14ac:dyDescent="0.25">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75" x14ac:dyDescent="0.25">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75" x14ac:dyDescent="0.25">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75" x14ac:dyDescent="0.25">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75" x14ac:dyDescent="0.25">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75" x14ac:dyDescent="0.25">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75" x14ac:dyDescent="0.25">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75" x14ac:dyDescent="0.25">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75" x14ac:dyDescent="0.25">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75" x14ac:dyDescent="0.25">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75" x14ac:dyDescent="0.25">
      <c r="A274" s="180" t="s">
        <v>507</v>
      </c>
      <c r="B274" s="179">
        <v>1</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1</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75" x14ac:dyDescent="0.25">
      <c r="A275" s="180" t="s">
        <v>522</v>
      </c>
      <c r="B275" s="179">
        <v>1</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1</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75" x14ac:dyDescent="0.25">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75" x14ac:dyDescent="0.25">
      <c r="A277" s="180" t="s">
        <v>505</v>
      </c>
      <c r="B277" s="179">
        <v>84</v>
      </c>
      <c r="C277" s="155">
        <v>0</v>
      </c>
      <c r="D277" s="155">
        <v>0</v>
      </c>
      <c r="E277" s="155">
        <v>0</v>
      </c>
      <c r="F277" s="155">
        <v>0</v>
      </c>
      <c r="G277" s="155">
        <v>0</v>
      </c>
      <c r="H277" s="155">
        <v>0</v>
      </c>
      <c r="I277" s="155">
        <v>0</v>
      </c>
      <c r="J277" s="155">
        <v>0</v>
      </c>
      <c r="K277" s="155">
        <v>0</v>
      </c>
      <c r="L277" s="155">
        <v>0</v>
      </c>
      <c r="M277" s="155">
        <v>0</v>
      </c>
      <c r="N277" s="155">
        <v>0</v>
      </c>
      <c r="O277" s="155">
        <v>0</v>
      </c>
      <c r="P277" s="155">
        <v>0</v>
      </c>
      <c r="Q277" s="155">
        <v>0</v>
      </c>
      <c r="R277" s="155">
        <v>0</v>
      </c>
      <c r="S277" s="155">
        <v>70</v>
      </c>
      <c r="T277" s="155">
        <v>0</v>
      </c>
      <c r="U277" s="155">
        <v>1</v>
      </c>
      <c r="V277" s="155">
        <v>0</v>
      </c>
      <c r="W277" s="155">
        <v>0</v>
      </c>
      <c r="X277" s="155">
        <v>0</v>
      </c>
      <c r="Y277" s="155">
        <v>0</v>
      </c>
      <c r="Z277" s="155">
        <v>0</v>
      </c>
      <c r="AA277" s="155">
        <v>0</v>
      </c>
      <c r="AB277" s="155">
        <v>0</v>
      </c>
      <c r="AC277" s="155">
        <v>2</v>
      </c>
      <c r="AD277" s="155">
        <v>0</v>
      </c>
      <c r="AE277" s="155">
        <v>0</v>
      </c>
      <c r="AF277" s="155">
        <v>0</v>
      </c>
      <c r="AG277" s="155">
        <v>4</v>
      </c>
      <c r="AH277" s="155">
        <v>0</v>
      </c>
      <c r="AI277" s="155">
        <v>0</v>
      </c>
      <c r="AJ277" s="155">
        <v>0</v>
      </c>
      <c r="AK277" s="155">
        <v>0</v>
      </c>
      <c r="AL277" s="155">
        <v>0</v>
      </c>
      <c r="AM277" s="155">
        <v>0</v>
      </c>
      <c r="AN277" s="155">
        <v>1</v>
      </c>
      <c r="AO277" s="155">
        <v>0</v>
      </c>
      <c r="AP277" s="155">
        <v>6</v>
      </c>
    </row>
    <row r="278" spans="1:42" ht="15.75" x14ac:dyDescent="0.25">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75" x14ac:dyDescent="0.25">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1</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75" x14ac:dyDescent="0.25">
      <c r="A280" s="180" t="s">
        <v>597</v>
      </c>
      <c r="B280" s="179">
        <v>4</v>
      </c>
      <c r="C280" s="155">
        <v>0</v>
      </c>
      <c r="D280" s="155">
        <v>0</v>
      </c>
      <c r="E280" s="155">
        <v>0</v>
      </c>
      <c r="F280" s="155">
        <v>0</v>
      </c>
      <c r="G280" s="155">
        <v>0</v>
      </c>
      <c r="H280" s="155">
        <v>1</v>
      </c>
      <c r="I280" s="155">
        <v>0</v>
      </c>
      <c r="J280" s="155">
        <v>0</v>
      </c>
      <c r="K280" s="155">
        <v>0</v>
      </c>
      <c r="L280" s="155">
        <v>0</v>
      </c>
      <c r="M280" s="155">
        <v>0</v>
      </c>
      <c r="N280" s="155">
        <v>0</v>
      </c>
      <c r="O280" s="155">
        <v>0</v>
      </c>
      <c r="P280" s="155">
        <v>0</v>
      </c>
      <c r="Q280" s="155">
        <v>0</v>
      </c>
      <c r="R280" s="155">
        <v>0</v>
      </c>
      <c r="S280" s="155">
        <v>3</v>
      </c>
      <c r="T280" s="155">
        <v>0</v>
      </c>
      <c r="U280" s="155">
        <v>0</v>
      </c>
      <c r="V280" s="155">
        <v>0</v>
      </c>
      <c r="W280" s="155">
        <v>0</v>
      </c>
      <c r="X280" s="155">
        <v>0</v>
      </c>
      <c r="Y280" s="155">
        <v>0</v>
      </c>
      <c r="Z280" s="155">
        <v>0</v>
      </c>
      <c r="AA280" s="155">
        <v>0</v>
      </c>
      <c r="AB280" s="155">
        <v>0</v>
      </c>
      <c r="AC280" s="155">
        <v>0</v>
      </c>
      <c r="AD280" s="155">
        <v>0</v>
      </c>
      <c r="AE280" s="155">
        <v>0</v>
      </c>
      <c r="AF280" s="155">
        <v>0</v>
      </c>
      <c r="AG280" s="155">
        <v>0</v>
      </c>
      <c r="AH280" s="155">
        <v>0</v>
      </c>
      <c r="AI280" s="155">
        <v>0</v>
      </c>
      <c r="AJ280" s="155">
        <v>0</v>
      </c>
      <c r="AK280" s="155">
        <v>0</v>
      </c>
      <c r="AL280" s="155">
        <v>0</v>
      </c>
      <c r="AM280" s="155">
        <v>0</v>
      </c>
      <c r="AN280" s="155">
        <v>0</v>
      </c>
      <c r="AO280" s="155">
        <v>0</v>
      </c>
      <c r="AP280" s="155">
        <v>0</v>
      </c>
    </row>
    <row r="281" spans="1:42" ht="15.75" x14ac:dyDescent="0.25">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75" x14ac:dyDescent="0.25">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75" x14ac:dyDescent="0.25">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75" x14ac:dyDescent="0.25">
      <c r="A284" s="180" t="s">
        <v>623</v>
      </c>
      <c r="B284" s="179">
        <v>1</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1</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75" x14ac:dyDescent="0.25">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75" x14ac:dyDescent="0.25">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75" x14ac:dyDescent="0.25">
      <c r="A287" s="180" t="s">
        <v>494</v>
      </c>
      <c r="B287" s="179">
        <v>3</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2</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1</v>
      </c>
    </row>
    <row r="288" spans="1:42" ht="15.75" x14ac:dyDescent="0.25">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75" x14ac:dyDescent="0.25">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75" x14ac:dyDescent="0.25">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75" x14ac:dyDescent="0.25">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75" x14ac:dyDescent="0.25">
      <c r="A292" s="180" t="s">
        <v>787</v>
      </c>
      <c r="B292" s="179">
        <v>24</v>
      </c>
      <c r="C292" s="155">
        <v>0</v>
      </c>
      <c r="D292" s="155">
        <v>0</v>
      </c>
      <c r="E292" s="155">
        <v>0</v>
      </c>
      <c r="F292" s="155">
        <v>0</v>
      </c>
      <c r="G292" s="155">
        <v>0</v>
      </c>
      <c r="H292" s="155">
        <v>3</v>
      </c>
      <c r="I292" s="155">
        <v>0</v>
      </c>
      <c r="J292" s="155">
        <v>0</v>
      </c>
      <c r="K292" s="155">
        <v>0</v>
      </c>
      <c r="L292" s="155">
        <v>0</v>
      </c>
      <c r="M292" s="155">
        <v>0</v>
      </c>
      <c r="N292" s="155">
        <v>0</v>
      </c>
      <c r="O292" s="155">
        <v>0</v>
      </c>
      <c r="P292" s="155">
        <v>2</v>
      </c>
      <c r="Q292" s="155">
        <v>0</v>
      </c>
      <c r="R292" s="155">
        <v>0</v>
      </c>
      <c r="S292" s="155">
        <v>10</v>
      </c>
      <c r="T292" s="155">
        <v>0</v>
      </c>
      <c r="U292" s="155">
        <v>0</v>
      </c>
      <c r="V292" s="155">
        <v>0</v>
      </c>
      <c r="W292" s="155">
        <v>0</v>
      </c>
      <c r="X292" s="155">
        <v>0</v>
      </c>
      <c r="Y292" s="155">
        <v>0</v>
      </c>
      <c r="Z292" s="155">
        <v>0</v>
      </c>
      <c r="AA292" s="155">
        <v>0</v>
      </c>
      <c r="AB292" s="155">
        <v>0</v>
      </c>
      <c r="AC292" s="155">
        <v>5</v>
      </c>
      <c r="AD292" s="155">
        <v>0</v>
      </c>
      <c r="AE292" s="155">
        <v>1</v>
      </c>
      <c r="AF292" s="155">
        <v>0</v>
      </c>
      <c r="AG292" s="155">
        <v>3</v>
      </c>
      <c r="AH292" s="155">
        <v>0</v>
      </c>
      <c r="AI292" s="155">
        <v>0</v>
      </c>
      <c r="AJ292" s="155">
        <v>0</v>
      </c>
      <c r="AK292" s="155">
        <v>0</v>
      </c>
      <c r="AL292" s="155">
        <v>0</v>
      </c>
      <c r="AM292" s="155">
        <v>0</v>
      </c>
      <c r="AN292" s="155">
        <v>0</v>
      </c>
      <c r="AO292" s="155">
        <v>0</v>
      </c>
      <c r="AP292" s="155">
        <v>0</v>
      </c>
    </row>
    <row r="293" spans="1:42" ht="15.75" x14ac:dyDescent="0.25">
      <c r="A293" s="180" t="s">
        <v>788</v>
      </c>
      <c r="B293" s="179">
        <v>3</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0</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3</v>
      </c>
    </row>
    <row r="294" spans="1:42" ht="15.75" x14ac:dyDescent="0.25">
      <c r="A294" s="180" t="s">
        <v>789</v>
      </c>
      <c r="B294" s="179">
        <v>8</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8</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75" x14ac:dyDescent="0.25">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75" x14ac:dyDescent="0.25">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75" x14ac:dyDescent="0.25">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75" x14ac:dyDescent="0.25">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75" x14ac:dyDescent="0.25">
      <c r="A299" s="180" t="s">
        <v>535</v>
      </c>
      <c r="B299" s="179">
        <v>22</v>
      </c>
      <c r="C299" s="155">
        <v>0</v>
      </c>
      <c r="D299" s="155">
        <v>0</v>
      </c>
      <c r="E299" s="155">
        <v>3</v>
      </c>
      <c r="F299" s="155">
        <v>4</v>
      </c>
      <c r="G299" s="155">
        <v>0</v>
      </c>
      <c r="H299" s="155">
        <v>1</v>
      </c>
      <c r="I299" s="155">
        <v>0</v>
      </c>
      <c r="J299" s="155">
        <v>0</v>
      </c>
      <c r="K299" s="155">
        <v>0</v>
      </c>
      <c r="L299" s="155">
        <v>0</v>
      </c>
      <c r="M299" s="155">
        <v>0</v>
      </c>
      <c r="N299" s="155">
        <v>0</v>
      </c>
      <c r="O299" s="155">
        <v>0</v>
      </c>
      <c r="P299" s="155">
        <v>0</v>
      </c>
      <c r="Q299" s="155">
        <v>0</v>
      </c>
      <c r="R299" s="155">
        <v>0</v>
      </c>
      <c r="S299" s="155">
        <v>10</v>
      </c>
      <c r="T299" s="155">
        <v>0</v>
      </c>
      <c r="U299" s="155">
        <v>0</v>
      </c>
      <c r="V299" s="155">
        <v>0</v>
      </c>
      <c r="W299" s="155">
        <v>0</v>
      </c>
      <c r="X299" s="155">
        <v>0</v>
      </c>
      <c r="Y299" s="155">
        <v>0</v>
      </c>
      <c r="Z299" s="155">
        <v>0</v>
      </c>
      <c r="AA299" s="155">
        <v>0</v>
      </c>
      <c r="AB299" s="155">
        <v>0</v>
      </c>
      <c r="AC299" s="155">
        <v>1</v>
      </c>
      <c r="AD299" s="155">
        <v>0</v>
      </c>
      <c r="AE299" s="155">
        <v>0</v>
      </c>
      <c r="AF299" s="155">
        <v>0</v>
      </c>
      <c r="AG299" s="155">
        <v>1</v>
      </c>
      <c r="AH299" s="155">
        <v>0</v>
      </c>
      <c r="AI299" s="155">
        <v>0</v>
      </c>
      <c r="AJ299" s="155">
        <v>0</v>
      </c>
      <c r="AK299" s="155">
        <v>0</v>
      </c>
      <c r="AL299" s="155">
        <v>0</v>
      </c>
      <c r="AM299" s="155">
        <v>1</v>
      </c>
      <c r="AN299" s="155">
        <v>0</v>
      </c>
      <c r="AO299" s="155">
        <v>0</v>
      </c>
      <c r="AP299" s="155">
        <v>1</v>
      </c>
    </row>
    <row r="300" spans="1:42" ht="15.75" x14ac:dyDescent="0.25">
      <c r="A300" s="180" t="s">
        <v>793</v>
      </c>
      <c r="B300" s="179">
        <v>3</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2</v>
      </c>
      <c r="T300" s="155">
        <v>0</v>
      </c>
      <c r="U300" s="155">
        <v>0</v>
      </c>
      <c r="V300" s="155">
        <v>0</v>
      </c>
      <c r="W300" s="155">
        <v>0</v>
      </c>
      <c r="X300" s="155">
        <v>0</v>
      </c>
      <c r="Y300" s="155">
        <v>0</v>
      </c>
      <c r="Z300" s="155">
        <v>0</v>
      </c>
      <c r="AA300" s="155">
        <v>0</v>
      </c>
      <c r="AB300" s="155">
        <v>0</v>
      </c>
      <c r="AC300" s="155">
        <v>0</v>
      </c>
      <c r="AD300" s="155">
        <v>0</v>
      </c>
      <c r="AE300" s="155">
        <v>0</v>
      </c>
      <c r="AF300" s="155">
        <v>0</v>
      </c>
      <c r="AG300" s="155">
        <v>1</v>
      </c>
      <c r="AH300" s="155">
        <v>0</v>
      </c>
      <c r="AI300" s="155">
        <v>0</v>
      </c>
      <c r="AJ300" s="155">
        <v>0</v>
      </c>
      <c r="AK300" s="155">
        <v>0</v>
      </c>
      <c r="AL300" s="155">
        <v>0</v>
      </c>
      <c r="AM300" s="155">
        <v>0</v>
      </c>
      <c r="AN300" s="155">
        <v>0</v>
      </c>
      <c r="AO300" s="155">
        <v>0</v>
      </c>
      <c r="AP300" s="155">
        <v>0</v>
      </c>
    </row>
    <row r="301" spans="1:42" ht="15.75" x14ac:dyDescent="0.25">
      <c r="A301" s="180" t="s">
        <v>502</v>
      </c>
      <c r="B301" s="179">
        <v>8</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1</v>
      </c>
      <c r="T301" s="155">
        <v>1</v>
      </c>
      <c r="U301" s="155">
        <v>0</v>
      </c>
      <c r="V301" s="155">
        <v>0</v>
      </c>
      <c r="W301" s="155">
        <v>0</v>
      </c>
      <c r="X301" s="155">
        <v>0</v>
      </c>
      <c r="Y301" s="155">
        <v>0</v>
      </c>
      <c r="Z301" s="155">
        <v>0</v>
      </c>
      <c r="AA301" s="155">
        <v>0</v>
      </c>
      <c r="AB301" s="155">
        <v>0</v>
      </c>
      <c r="AC301" s="155">
        <v>2</v>
      </c>
      <c r="AD301" s="155">
        <v>0</v>
      </c>
      <c r="AE301" s="155">
        <v>0</v>
      </c>
      <c r="AF301" s="155">
        <v>0</v>
      </c>
      <c r="AG301" s="155">
        <v>0</v>
      </c>
      <c r="AH301" s="155">
        <v>1</v>
      </c>
      <c r="AI301" s="155">
        <v>0</v>
      </c>
      <c r="AJ301" s="155">
        <v>0</v>
      </c>
      <c r="AK301" s="155">
        <v>0</v>
      </c>
      <c r="AL301" s="155">
        <v>0</v>
      </c>
      <c r="AM301" s="155">
        <v>0</v>
      </c>
      <c r="AN301" s="155">
        <v>0</v>
      </c>
      <c r="AO301" s="155">
        <v>1</v>
      </c>
      <c r="AP301" s="155">
        <v>2</v>
      </c>
    </row>
    <row r="302" spans="1:42" ht="15.75" x14ac:dyDescent="0.25">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75" x14ac:dyDescent="0.25">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75" x14ac:dyDescent="0.25">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75" x14ac:dyDescent="0.25">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75" x14ac:dyDescent="0.25">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75" x14ac:dyDescent="0.25">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75" x14ac:dyDescent="0.25">
      <c r="A308" s="180" t="s">
        <v>799</v>
      </c>
      <c r="B308" s="179">
        <v>4</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1</v>
      </c>
      <c r="T308" s="155">
        <v>0</v>
      </c>
      <c r="U308" s="155">
        <v>0</v>
      </c>
      <c r="V308" s="155">
        <v>0</v>
      </c>
      <c r="W308" s="155">
        <v>0</v>
      </c>
      <c r="X308" s="155">
        <v>0</v>
      </c>
      <c r="Y308" s="155">
        <v>0</v>
      </c>
      <c r="Z308" s="155">
        <v>0</v>
      </c>
      <c r="AA308" s="155">
        <v>0</v>
      </c>
      <c r="AB308" s="155">
        <v>0</v>
      </c>
      <c r="AC308" s="155">
        <v>0</v>
      </c>
      <c r="AD308" s="155">
        <v>0</v>
      </c>
      <c r="AE308" s="155">
        <v>0</v>
      </c>
      <c r="AF308" s="155">
        <v>0</v>
      </c>
      <c r="AG308" s="155">
        <v>2</v>
      </c>
      <c r="AH308" s="155">
        <v>0</v>
      </c>
      <c r="AI308" s="155">
        <v>0</v>
      </c>
      <c r="AJ308" s="155">
        <v>0</v>
      </c>
      <c r="AK308" s="155">
        <v>0</v>
      </c>
      <c r="AL308" s="155">
        <v>0</v>
      </c>
      <c r="AM308" s="155">
        <v>0</v>
      </c>
      <c r="AN308" s="155">
        <v>0</v>
      </c>
      <c r="AO308" s="155">
        <v>0</v>
      </c>
      <c r="AP308" s="155">
        <v>1</v>
      </c>
    </row>
    <row r="309" spans="1:42" ht="15.75" x14ac:dyDescent="0.25">
      <c r="A309" s="180" t="s">
        <v>800</v>
      </c>
      <c r="B309" s="179">
        <v>1</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1</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75" x14ac:dyDescent="0.25">
      <c r="A310" s="180" t="s">
        <v>315</v>
      </c>
      <c r="B310" s="179">
        <v>17990</v>
      </c>
      <c r="C310" s="179">
        <v>11</v>
      </c>
      <c r="D310" s="179">
        <v>46</v>
      </c>
      <c r="E310" s="179">
        <v>311</v>
      </c>
      <c r="F310" s="179">
        <v>106</v>
      </c>
      <c r="G310" s="179">
        <v>201</v>
      </c>
      <c r="H310" s="179">
        <v>1653</v>
      </c>
      <c r="I310" s="179">
        <v>8</v>
      </c>
      <c r="J310" s="179">
        <v>183</v>
      </c>
      <c r="K310" s="179">
        <v>32</v>
      </c>
      <c r="L310" s="179">
        <v>13</v>
      </c>
      <c r="M310" s="179">
        <v>111</v>
      </c>
      <c r="N310" s="179">
        <v>4</v>
      </c>
      <c r="O310" s="179">
        <v>94</v>
      </c>
      <c r="P310" s="179">
        <v>110</v>
      </c>
      <c r="Q310" s="179">
        <v>208</v>
      </c>
      <c r="R310" s="179">
        <v>83</v>
      </c>
      <c r="S310" s="179">
        <v>7356</v>
      </c>
      <c r="T310" s="179">
        <v>651</v>
      </c>
      <c r="U310" s="179">
        <v>51</v>
      </c>
      <c r="V310" s="179">
        <v>71</v>
      </c>
      <c r="W310" s="179">
        <v>91</v>
      </c>
      <c r="X310" s="179">
        <v>16</v>
      </c>
      <c r="Y310" s="179">
        <v>100</v>
      </c>
      <c r="Z310" s="179">
        <v>38</v>
      </c>
      <c r="AA310" s="179">
        <v>91</v>
      </c>
      <c r="AB310" s="179">
        <v>30</v>
      </c>
      <c r="AC310" s="179">
        <v>1616</v>
      </c>
      <c r="AD310" s="179">
        <v>34</v>
      </c>
      <c r="AE310" s="179">
        <v>188</v>
      </c>
      <c r="AF310" s="179">
        <v>34</v>
      </c>
      <c r="AG310" s="179">
        <v>1232</v>
      </c>
      <c r="AH310" s="179">
        <v>1035</v>
      </c>
      <c r="AI310" s="179">
        <v>77</v>
      </c>
      <c r="AJ310" s="179">
        <v>669</v>
      </c>
      <c r="AK310" s="179">
        <v>17</v>
      </c>
      <c r="AL310" s="179">
        <v>129</v>
      </c>
      <c r="AM310" s="179">
        <v>476</v>
      </c>
      <c r="AN310" s="179">
        <v>154</v>
      </c>
      <c r="AO310" s="179">
        <v>221</v>
      </c>
      <c r="AP310" s="179">
        <v>439</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75" x14ac:dyDescent="0.25"/>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Leif Andres</cp:lastModifiedBy>
  <cp:lastPrinted>2021-10-12T18:39:44Z</cp:lastPrinted>
  <dcterms:created xsi:type="dcterms:W3CDTF">1998-10-07T20:38:17Z</dcterms:created>
  <dcterms:modified xsi:type="dcterms:W3CDTF">2021-12-29T02:10:14Z</dcterms:modified>
</cp:coreProperties>
</file>