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920BE0A5-E65F-4979-9DB8-0A6FCD07562E}" xr6:coauthVersionLast="47" xr6:coauthVersionMax="47" xr10:uidLastSave="{00000000-0000-0000-0000-000000000000}"/>
  <bookViews>
    <workbookView xWindow="7236" yWindow="2076" windowWidth="23040" windowHeight="12312"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495" i="21" l="1"/>
  <c r="DB497" i="21" s="1"/>
  <c r="BS496" i="21"/>
  <c r="DC496" i="21" s="1"/>
  <c r="BS497" i="21"/>
  <c r="DC497" i="21" s="1"/>
  <c r="BS498" i="21"/>
  <c r="BS499" i="21"/>
  <c r="BW491" i="21"/>
  <c r="BW492" i="21"/>
  <c r="BW493" i="21"/>
  <c r="BW494" i="21"/>
  <c r="BW495" i="21"/>
  <c r="BW496" i="21"/>
  <c r="BW497" i="21"/>
  <c r="BZ497" i="21"/>
  <c r="G12" i="19"/>
  <c r="G11" i="19"/>
  <c r="G10" i="19"/>
  <c r="G9" i="19"/>
  <c r="G8" i="19"/>
  <c r="F12" i="19"/>
  <c r="F11" i="19"/>
  <c r="F10" i="19"/>
  <c r="F9" i="19"/>
  <c r="F8" i="19"/>
  <c r="D12" i="19"/>
  <c r="D11" i="19"/>
  <c r="D10" i="19"/>
  <c r="D9" i="19"/>
  <c r="D8" i="19"/>
  <c r="C12" i="19"/>
  <c r="C11" i="19"/>
  <c r="C10" i="19"/>
  <c r="C9" i="19"/>
  <c r="C8" i="19"/>
  <c r="G5" i="19"/>
  <c r="F5" i="19"/>
  <c r="D5" i="19"/>
  <c r="C5" i="19"/>
  <c r="G17" i="19"/>
  <c r="G16" i="19"/>
  <c r="D17" i="19"/>
  <c r="D16" i="19"/>
  <c r="D3"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CD497" i="21"/>
  <c r="CE497" i="21"/>
  <c r="CF497" i="21"/>
  <c r="CG497" i="21"/>
  <c r="CH497" i="21"/>
  <c r="BX497" i="21"/>
  <c r="DA496" i="21" l="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BQ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7" i="21" l="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<sst xmlns="http://schemas.openxmlformats.org/spreadsheetml/2006/main" count="3026" uniqueCount="841">
  <si>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</si>
  <si>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</si>
  <si>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</si>
  <si>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</si>
  <si>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</si>
  <si>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</si>
  <si>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</si>
  <si>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</si>
  <si>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</si>
  <si>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</si>
  <si>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</si>
  <si>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</si>
  <si>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</si>
  <si>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</si>
  <si>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</si>
  <si>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</si>
  <si>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</si>
  <si>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</si>
  <si>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</si>
  <si>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</si>
  <si>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</si>
  <si>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</si>
  <si>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</si>
  <si>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</si>
  <si>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</si>
  <si>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</si>
  <si>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</si>
  <si>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</si>
  <si>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</si>
  <si>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</si>
  <si>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</si>
  <si>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</si>
  <si>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</si>
  <si>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</si>
  <si>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</si>
  <si>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</si>
  <si>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</si>
  <si>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</si>
  <si>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</si>
  <si>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</si>
  <si>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</si>
  <si>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</si>
  <si>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</si>
  <si>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</si>
  <si>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</si>
  <si>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</si>
  <si>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</si>
  <si>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</si>
  <si>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</si>
  <si>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</si>
  <si>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</si>
  <si>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</si>
  <si>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</si>
  <si>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</si>
  <si>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</si>
  <si>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</si>
  <si>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</si>
  <si>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</si>
  <si>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</si>
  <si>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</si>
  <si>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</si>
  <si>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</si>
  <si>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</si>
  <si>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</si>
  <si>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</si>
  <si>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</si>
  <si>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</si>
  <si>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</si>
  <si>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</si>
  <si>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</si>
  <si>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</si>
  <si>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</si>
  <si>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</si>
  <si>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</si>
  <si>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</si>
  <si>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</si>
  <si>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</si>
  <si>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</si>
  <si>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</si>
  <si>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</si>
  <si>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</si>
  <si>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</si>
  <si>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</si>
  <si>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</si>
  <si>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</si>
  <si>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</si>
  <si>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</si>
  <si>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</si>
  <si>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</si>
  <si>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</si>
  <si>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</si>
  <si>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</si>
  <si>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</si>
  <si>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</si>
  <si>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</si>
  <si>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</si>
  <si>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</si>
  <si>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</si>
  <si>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</si>
  <si>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</si>
  <si>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</si>
  <si>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</si>
  <si>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</si>
  <si>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</si>
  <si>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</si>
  <si>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</si>
  <si>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</si>
  <si>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</si>
  <si>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</si>
  <si>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</si>
  <si>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</si>
  <si>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</si>
  <si>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</si>
  <si>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</si>
  <si>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</si>
  <si>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</si>
  <si>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</si>
  <si>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</si>
  <si>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</si>
  <si>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</si>
  <si>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</si>
  <si>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</si>
  <si>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</si>
  <si>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</si>
  <si>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</si>
  <si>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</si>
  <si>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</si>
  <si>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</si>
  <si>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</si>
  <si>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</si>
  <si>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</si>
  <si>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</si>
  <si>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</si>
  <si>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</si>
  <si>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</si>
  <si>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</si>
  <si>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</si>
  <si>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</si>
  <si>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</si>
  <si>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</si>
  <si>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</si>
  <si>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</si>
  <si>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</si>
  <si>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</si>
  <si>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</si>
  <si>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</si>
  <si>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</si>
  <si>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</si>
  <si>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</si>
  <si>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</si>
  <si>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</si>
  <si>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</si>
  <si>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</si>
  <si>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</si>
  <si>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</si>
  <si>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</si>
  <si>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</si>
  <si>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</si>
  <si>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</si>
  <si>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</si>
  <si>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</si>
  <si>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</si>
  <si>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</si>
  <si>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</si>
  <si>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</si>
  <si>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</si>
  <si>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</si>
  <si>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</si>
  <si>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</si>
  <si>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</si>
  <si>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</si>
  <si>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</si>
  <si>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</si>
  <si>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</si>
  <si>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</si>
  <si>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</si>
  <si>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</si>
  <si>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</si>
  <si>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</si>
  <si>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</si>
  <si>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</si>
  <si>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</si>
  <si>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</si>
  <si>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</si>
  <si>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</si>
  <si>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</si>
  <si>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</si>
  <si>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</si>
  <si>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</si>
  <si>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</si>
  <si>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</si>
  <si>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</si>
  <si>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</si>
  <si>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</si>
  <si>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</si>
  <si>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</si>
  <si>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</si>
  <si>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</si>
  <si>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</si>
  <si>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</si>
  <si>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</si>
  <si>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</si>
  <si>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</si>
  <si>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</si>
  <si>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</si>
  <si>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</si>
  <si>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</si>
  <si>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</si>
  <si>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</si>
  <si>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</si>
  <si>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</si>
  <si>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</si>
  <si>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</si>
  <si>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</si>
  <si>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</si>
  <si>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</si>
  <si>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</si>
  <si>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</si>
  <si>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</si>
  <si>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</si>
  <si>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</si>
  <si>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</si>
  <si>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</si>
  <si>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</si>
  <si>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</si>
  <si>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</si>
  <si>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</si>
  <si>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</si>
  <si>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</si>
  <si>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</si>
  <si>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</si>
  <si>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</si>
  <si>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</si>
  <si>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</si>
  <si>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</si>
  <si>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</si>
  <si>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</si>
  <si>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</si>
  <si>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</si>
  <si>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</si>
  <si>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</si>
  <si>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</si>
  <si>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</si>
  <si>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</si>
  <si>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</si>
  <si>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</si>
  <si>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</si>
  <si>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</si>
  <si>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</si>
  <si>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</si>
  <si>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</si>
  <si>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</si>
  <si>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</si>
  <si>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</si>
  <si>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</si>
  <si>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</si>
  <si>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</si>
  <si>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</si>
  <si>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</si>
  <si>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</si>
  <si>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</si>
  <si>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</si>
  <si>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</si>
  <si>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</si>
  <si>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</si>
  <si>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</si>
  <si>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</si>
  <si>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</si>
  <si>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</si>
  <si>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</si>
  <si>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</si>
  <si>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</si>
  <si>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</si>
  <si>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</si>
  <si>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</si>
  <si>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</si>
  <si>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</si>
  <si>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</si>
  <si>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</si>
  <si>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</si>
  <si>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</si>
  <si>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</si>
  <si>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</si>
  <si>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</si>
  <si>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</si>
  <si>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</si>
  <si>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</si>
  <si>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</si>
  <si>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</si>
  <si>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</si>
  <si>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</si>
  <si>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</si>
  <si>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</si>
  <si>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</si>
  <si>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</si>
  <si>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</si>
  <si>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</si>
  <si>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</si>
  <si>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</si>
  <si>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</si>
  <si>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</si>
  <si>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</si>
  <si>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</si>
  <si>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</si>
  <si>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</si>
  <si>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</si>
  <si>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</si>
  <si>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</si>
  <si>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</si>
  <si>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</si>
  <si>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</si>
  <si>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</si>
  <si>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</si>
  <si>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</si>
  <si>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</si>
  <si>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</si>
  <si>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</si>
  <si>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</si>
  <si>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</si>
  <si>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</si>
  <si>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</si>
  <si>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</si>
  <si>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</si>
  <si>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</si>
  <si>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</si>
  <si>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</si>
  <si>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</si>
  <si>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</si>
  <si>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</si>
  <si>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</si>
  <si>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</si>
  <si>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</si>
  <si>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</si>
  <si>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</si>
  <si>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</si>
  <si>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</si>
  <si>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</si>
  <si>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</si>
  <si>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</si>
  <si>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</si>
  <si>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</si>
  <si>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</si>
  <si>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</si>
  <si>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</si>
  <si>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</si>
  <si>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</si>
  <si>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</si>
  <si>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</si>
  <si>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</si>
  <si>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</si>
  <si>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</si>
  <si>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</si>
  <si>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</si>
  <si>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</si>
  <si>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</si>
  <si>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</si>
  <si>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</si>
  <si>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</si>
  <si>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</si>
  <si>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</si>
  <si>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</si>
  <si>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</si>
  <si>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</si>
  <si>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</si>
  <si>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</si>
  <si>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</si>
  <si>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</si>
  <si>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</si>
  <si>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</si>
  <si>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</si>
  <si>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</si>
  <si>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</si>
  <si>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</si>
  <si>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</si>
  <si>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</si>
  <si>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</si>
  <si>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</si>
  <si>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</si>
  <si>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</si>
  <si>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</si>
  <si>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</si>
  <si>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</si>
  <si>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</si>
  <si>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</si>
  <si>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</si>
  <si>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</si>
  <si>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</si>
  <si>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</si>
  <si>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</si>
  <si>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</si>
  <si>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</si>
  <si>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</si>
  <si>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</si>
  <si>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</si>
  <si>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</si>
  <si>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</si>
  <si>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</si>
  <si>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</si>
  <si>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</si>
  <si>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</si>
  <si>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</si>
  <si>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</si>
  <si>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</si>
  <si>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</si>
  <si>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</si>
  <si>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</si>
  <si>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</si>
  <si>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</si>
  <si>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</si>
  <si>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</si>
  <si>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</si>
  <si>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</si>
  <si>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</si>
  <si>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</si>
  <si>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</si>
  <si>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</si>
  <si>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</si>
  <si>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</si>
  <si>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</si>
  <si>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</si>
  <si>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</si>
  <si>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</si>
  <si>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</si>
  <si>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</si>
  <si>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</si>
  <si>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</si>
  <si>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</si>
  <si>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</si>
  <si>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</si>
  <si>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</si>
  <si>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</si>
  <si>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</si>
  <si>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</si>
  <si>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</si>
  <si>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</si>
  <si>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</si>
  <si>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</si>
  <si>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</si>
  <si>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</si>
  <si>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</si>
  <si>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</si>
  <si>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</si>
  <si>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</si>
  <si>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</si>
  <si>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</si>
  <si>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</si>
  <si>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</si>
  <si>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</si>
  <si>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</si>
  <si>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</si>
  <si>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</si>
  <si>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</si>
  <si>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</si>
  <si>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</si>
  <si>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</si>
  <si>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</si>
  <si>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</si>
  <si>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</si>
  <si>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</si>
  <si>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</si>
  <si>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</si>
  <si>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</si>
  <si>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</si>
  <si>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</si>
  <si>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</si>
  <si>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</si>
  <si>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</si>
  <si>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</si>
  <si>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</si>
  <si>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</si>
  <si>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</si>
  <si>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</si>
  <si>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</si>
  <si>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</si>
  <si>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</si>
  <si>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</si>
  <si>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</si>
  <si>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</si>
  <si>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</si>
  <si>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</si>
  <si>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</si>
  <si>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</si>
  <si>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</si>
  <si>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</si>
  <si>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</si>
  <si>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</si>
  <si>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</si>
  <si>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</si>
  <si>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</si>
  <si>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</si>
  <si>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</si>
  <si>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</si>
  <si>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</si>
  <si>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</si>
  <si>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</si>
  <si>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</si>
  <si>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</si>
  <si>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</si>
  <si>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</si>
  <si>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</si>
  <si>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</si>
  <si>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</si>
  <si>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</si>
  <si>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</si>
  <si>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</si>
  <si>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</si>
  <si>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</si>
  <si>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</si>
  <si>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</si>
  <si>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</si>
  <si>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</si>
  <si>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</si>
  <si>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</si>
  <si>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</si>
  <si>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</si>
  <si>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</si>
  <si>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</si>
  <si>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</si>
  <si>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</si>
  <si>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</si>
  <si>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</si>
  <si>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</si>
  <si>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</si>
  <si>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</si>
  <si>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</si>
  <si>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</si>
  <si>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</si>
  <si>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</si>
  <si>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</si>
  <si>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</si>
  <si>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</si>
  <si>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</si>
  <si>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</si>
  <si>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</si>
  <si>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</si>
  <si>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</si>
  <si>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</si>
  <si>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</si>
  <si>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</si>
  <si>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</si>
  <si>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</si>
  <si>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</si>
  <si>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</si>
  <si>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</si>
  <si>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</si>
  <si>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</si>
  <si>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</si>
  <si>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</si>
  <si>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</si>
  <si>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</si>
  <si>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</si>
  <si>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</si>
  <si>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</si>
  <si>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</si>
  <si>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</si>
  <si>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</si>
  <si>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</si>
  <si>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</si>
  <si>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</si>
  <si>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</si>
  <si>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</si>
  <si>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</si>
  <si>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</si>
  <si>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</si>
  <si>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</si>
  <si>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</si>
  <si>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</si>
  <si>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</si>
  <si>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</si>
  <si>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</si>
  <si>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</si>
  <si>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</si>
  <si>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</si>
  <si>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</si>
  <si>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</si>
  <si>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</si>
  <si>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</si>
  <si>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</si>
  <si>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</si>
  <si>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</si>
  <si>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</si>
  <si>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</si>
  <si>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</si>
  <si>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</si>
  <si>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</si>
  <si>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</si>
  <si>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</si>
  <si>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</si>
  <si>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</si>
  <si>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</si>
  <si>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</si>
  <si>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</si>
  <si>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</si>
  <si>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</si>
  <si>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</si>
  <si>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</si>
  <si>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</si>
  <si>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</si>
  <si>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</si>
  <si>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</si>
  <si>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</si>
  <si>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</si>
  <si>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</si>
  <si>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</si>
  <si>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</si>
  <si>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</si>
  <si>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</si>
  <si>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</si>
  <si>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</si>
  <si>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</si>
  <si>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</si>
  <si>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</si>
  <si>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</si>
  <si>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</si>
  <si>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</si>
  <si>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</si>
  <si>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</si>
  <si>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</si>
  <si>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</si>
  <si>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</si>
  <si>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</si>
  <si>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</si>
  <si>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</si>
  <si>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</si>
  <si>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</si>
  <si>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</si>
  <si>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</si>
  <si>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</si>
  <si>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</si>
  <si>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</si>
  <si>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</si>
  <si>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</si>
  <si>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</si>
  <si>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</si>
  <si>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</si>
  <si>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</si>
  <si>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</si>
  <si>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</si>
  <si>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</si>
  <si>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</si>
  <si>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</si>
  <si>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</si>
  <si>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</si>
  <si>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</si>
  <si>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</si>
  <si>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</si>
  <si>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</si>
  <si>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</si>
  <si>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</si>
  <si>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</si>
  <si>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</si>
  <si>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</si>
  <si>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</si>
  <si>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</si>
  <si>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</si>
  <si>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</si>
  <si>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</si>
  <si>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</si>
  <si>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</si>
  <si>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</si>
  <si>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</si>
  <si>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</si>
  <si>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</si>
  <si>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</si>
  <si>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</si>
  <si>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</si>
  <si>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</si>
  <si>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</si>
  <si>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</si>
  <si>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</si>
  <si>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</si>
  <si>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</si>
  <si>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</si>
  <si>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</si>
  <si>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</si>
  <si>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</si>
  <si>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</si>
  <si>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</si>
  <si>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</si>
  <si>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</si>
  <si>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</si>
  <si>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</si>
  <si>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</si>
  <si>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</si>
  <si>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</si>
  <si>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</si>
  <si>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</si>
  <si>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</si>
  <si>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</si>
  <si>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</si>
  <si>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</si>
  <si>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</si>
  <si>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</si>
  <si>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</si>
  <si>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</si>
  <si>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</si>
  <si>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</si>
  <si>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</si>
  <si>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</si>
  <si>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</si>
  <si>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</si>
  <si>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</si>
  <si>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</si>
  <si>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</si>
  <si>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</si>
  <si>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</si>
  <si>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</si>
  <si>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</si>
  <si>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</si>
  <si>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</si>
  <si>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</si>
  <si>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</si>
  <si>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</si>
  <si>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</si>
  <si>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</si>
  <si>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</si>
  <si>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</si>
  <si>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</si>
  <si>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</si>
  <si>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</si>
  <si>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</si>
  <si>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</si>
  <si>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</si>
  <si>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</si>
  <si>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</si>
  <si>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</si>
  <si>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</si>
  <si>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</si>
  <si>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</si>
  <si>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</si>
  <si>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</si>
  <si>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</si>
  <si>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</si>
  <si>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</si>
  <si>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</si>
  <si>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</si>
  <si>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</si>
  <si>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</si>
  <si>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</si>
  <si>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</si>
  <si>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</si>
  <si>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</si>
  <si>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</si>
  <si>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</si>
  <si>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</si>
  <si>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</si>
  <si>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</si>
  <si>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</si>
  <si>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</si>
  <si>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</si>
  <si>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</si>
  <si>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</si>
  <si>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</si>
  <si>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</si>
  <si>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</si>
  <si>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</si>
  <si>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</si>
  <si>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</si>
  <si>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</si>
  <si>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</si>
  <si>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</si>
  <si>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</si>
  <si>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</si>
  <si>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</si>
  <si>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</si>
  <si>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</si>
  <si>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</si>
  <si>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</si>
  <si>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</si>
  <si>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</si>
  <si>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</si>
  <si>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</si>
  <si>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</si>
  <si>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</si>
  <si>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</si>
  <si>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</si>
  <si>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</si>
  <si>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</si>
  <si>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</si>
  <si>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</si>
  <si>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</si>
  <si>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</si>
  <si>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</si>
  <si>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</si>
  <si>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</si>
  <si>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</si>
  <si>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</si>
  <si>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</si>
  <si>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</si>
  <si>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</si>
  <si>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</si>
  <si>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</si>
  <si>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</si>
  <si>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</si>
  <si>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</si>
  <si>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</si>
  <si>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</si>
  <si>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</si>
  <si>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</si>
  <si>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</si>
  <si>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</si>
  <si>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</si>
  <si>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</si>
  <si>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</si>
  <si>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</si>
  <si>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</si>
  <si>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</si>
  <si>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</si>
  <si>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</si>
  <si>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</si>
  <si>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</si>
  <si>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</si>
  <si>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</si>
  <si>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</si>
  <si>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</si>
  <si>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</si>
  <si>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</si>
  <si>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</si>
  <si>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</si>
  <si>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</si>
  <si>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</si>
  <si>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2022</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</si>
  <si>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</si>
  <si>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</si>
  <si>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</si>
  <si>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</si>
  <si>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</si>
  <si>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</si>
  <si>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</si>
  <si>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</si>
  <si>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</si>
  <si>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</si>
  <si>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</si>
  <si>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</si>
  <si>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</si>
  <si>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</si>
  <si>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</si>
  <si>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</si>
  <si>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</si>
  <si>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August 2023 Totals by Location Moved From, and By County Moved To</t>
  </si>
  <si>
    <t>4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</si>
</sst>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+Charts'!$BW$208:$BW$497</c:f>
              <c:numCache>
                <c:formatCode>_(* #,##0_);_(* \(#,##0\);_(* "-"??_);_(@_)</c:formatCode>
                <c:ptCount val="290"/>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+Charts'!$BX$208:$BX$497</c:f>
              <c:numCache>
                <c:formatCode>0.0%</c:formatCode>
                <c:ptCount val="290"/>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+Charts'!$CD$208:$CD$497</c:f>
              <c:numCache>
                <c:formatCode>_(* #,##0_);_(* \(#,##0\);_(* "-"??_);_(@_)</c:formatCode>
                <c:ptCount val="290"/>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+Charts'!$CE$208:$CE$497</c:f>
              <c:numCache>
                <c:formatCode>_(* #,##0_);_(* \(#,##0\);_(* "-"??_);_(@_)</c:formatCode>
                <c:ptCount val="290"/>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+Charts'!$CF$208:$CF$497</c:f>
              <c:numCache>
                <c:formatCode>_(* #,##0_);_(* \(#,##0\);_(* "-"??_);_(@_)</c:formatCode>
                <c:ptCount val="290"/>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+Charts'!$CG$208:$CG$497</c:f>
              <c:numCache>
                <c:formatCode>_(* #,##0_);_(* \(#,##0\);_(* "-"??_);_(@_)</c:formatCode>
                <c:ptCount val="290"/>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+Charts'!$B$208:$B$497</c:f>
              <c:strCache>
                <c:ptCount val="29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strCache>
            </c:strRef>
          </c:cat>
          <c:val>
            <c:numRef>
              <c:f>'From State&amp;Country +Charts'!$CH$208:$CH$497</c:f>
              <c:numCache>
                <c:formatCode>_(* #,##0_);_(* \(#,##0\);_(* "-"??_);_(@_)</c:formatCode>
                <c:ptCount val="290"/>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28679.5</c:v>
                </c:pt>
                <c:pt idx="1">
                  <c:v>134136.5</c:v>
                </c:pt>
                <c:pt idx="2">
                  <c:v>208590</c:v>
                </c:pt>
                <c:pt idx="3">
                  <c:v>27023.5</c:v>
                </c:pt>
                <c:pt idx="4">
                  <c:v>1214070.5</c:v>
                </c:pt>
                <c:pt idx="5">
                  <c:v>168181</c:v>
                </c:pt>
                <c:pt idx="6">
                  <c:v>27652</c:v>
                </c:pt>
                <c:pt idx="7">
                  <c:v>6131.5</c:v>
                </c:pt>
                <c:pt idx="8">
                  <c:v>183751</c:v>
                </c:pt>
                <c:pt idx="9">
                  <c:v>83703</c:v>
                </c:pt>
                <c:pt idx="10">
                  <c:v>91536.5</c:v>
                </c:pt>
                <c:pt idx="11">
                  <c:v>220633.5</c:v>
                </c:pt>
                <c:pt idx="12">
                  <c:v>120972.5</c:v>
                </c:pt>
                <c:pt idx="13">
                  <c:v>46371</c:v>
                </c:pt>
                <c:pt idx="14">
                  <c:v>35278.5</c:v>
                </c:pt>
                <c:pt idx="15">
                  <c:v>47020.5</c:v>
                </c:pt>
                <c:pt idx="16">
                  <c:v>22666</c:v>
                </c:pt>
                <c:pt idx="17">
                  <c:v>34830.5</c:v>
                </c:pt>
                <c:pt idx="18">
                  <c:v>13103.5</c:v>
                </c:pt>
                <c:pt idx="19">
                  <c:v>47595</c:v>
                </c:pt>
                <c:pt idx="20">
                  <c:v>58922</c:v>
                </c:pt>
                <c:pt idx="21">
                  <c:v>95300</c:v>
                </c:pt>
                <c:pt idx="22">
                  <c:v>75909.5</c:v>
                </c:pt>
                <c:pt idx="23">
                  <c:v>15127</c:v>
                </c:pt>
                <c:pt idx="24">
                  <c:v>59276</c:v>
                </c:pt>
                <c:pt idx="25">
                  <c:v>120610</c:v>
                </c:pt>
                <c:pt idx="26">
                  <c:v>27030.5</c:v>
                </c:pt>
                <c:pt idx="27">
                  <c:v>117696</c:v>
                </c:pt>
                <c:pt idx="28">
                  <c:v>14280.5</c:v>
                </c:pt>
                <c:pt idx="29">
                  <c:v>51706</c:v>
                </c:pt>
                <c:pt idx="30">
                  <c:v>47682</c:v>
                </c:pt>
                <c:pt idx="31">
                  <c:v>110484</c:v>
                </c:pt>
                <c:pt idx="32">
                  <c:v>79093.5</c:v>
                </c:pt>
                <c:pt idx="33">
                  <c:v>22067.5</c:v>
                </c:pt>
                <c:pt idx="34">
                  <c:v>76476.5</c:v>
                </c:pt>
                <c:pt idx="35">
                  <c:v>43967</c:v>
                </c:pt>
                <c:pt idx="36">
                  <c:v>695134</c:v>
                </c:pt>
                <c:pt idx="37">
                  <c:v>69476.5</c:v>
                </c:pt>
                <c:pt idx="38">
                  <c:v>7525</c:v>
                </c:pt>
                <c:pt idx="39">
                  <c:v>32368.5</c:v>
                </c:pt>
                <c:pt idx="40">
                  <c:v>19201.5</c:v>
                </c:pt>
                <c:pt idx="41">
                  <c:v>50579.5</c:v>
                </c:pt>
                <c:pt idx="42">
                  <c:v>281181</c:v>
                </c:pt>
                <c:pt idx="43">
                  <c:v>104187.5</c:v>
                </c:pt>
                <c:pt idx="44">
                  <c:v>8390</c:v>
                </c:pt>
                <c:pt idx="45">
                  <c:v>93211</c:v>
                </c:pt>
                <c:pt idx="46">
                  <c:v>7082.5</c:v>
                </c:pt>
                <c:pt idx="47">
                  <c:v>58416.5</c:v>
                </c:pt>
                <c:pt idx="48">
                  <c:v>27125</c:v>
                </c:pt>
                <c:pt idx="49">
                  <c:v>9952</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topLeftCell="A17" zoomScaleNormal="100" workbookViewId="0">
      <selection activeCell="J6" sqref="J6"/>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Data'!A$484</f>
        <v>45139</v>
      </c>
      <c r="E3" s="83"/>
      <c r="F3" s="84"/>
      <c r="G3" s="85" t="s">
        <v>628</v>
      </c>
      <c r="H3" s="86">
        <f>D3</f>
        <v>45139</v>
      </c>
      <c r="I3" s="87"/>
    </row>
    <row r="4" spans="2:10" ht="21.45" customHeight="1" thickBot="1" x14ac:dyDescent="0.35">
      <c r="B4" s="74"/>
      <c r="C4" s="132" t="s">
        <v>823</v>
      </c>
      <c r="D4" s="132" t="s">
        <v>821</v>
      </c>
      <c r="E4" s="129" t="s">
        <v>323</v>
      </c>
      <c r="F4" s="75" t="str">
        <f>C4</f>
        <v>2023</v>
      </c>
      <c r="G4" s="73" t="str">
        <f>D4</f>
        <v>2022</v>
      </c>
      <c r="H4" s="76" t="s">
        <v>323</v>
      </c>
      <c r="I4" s="34"/>
    </row>
    <row r="5" spans="2:10" ht="25.35" customHeight="1" thickTop="1" x14ac:dyDescent="0.25">
      <c r="B5" s="119" t="s">
        <v>316</v>
      </c>
      <c r="C5" s="78">
        <f>'OSDR Data'!AG$484</f>
        <v>17257</v>
      </c>
      <c r="D5" s="77">
        <f>'OSDR Data'!AC$472</f>
        <v>19145</v>
      </c>
      <c r="E5" s="130">
        <f>IFERROR(ROUND(((C5-D5)/D5)*100,1),100)</f>
        <v>-9.9</v>
      </c>
      <c r="F5" s="79">
        <f>'OSDR Data'!AD$484</f>
        <v>170100</v>
      </c>
      <c r="G5" s="77">
        <f>'OSDR Data'!AD$472</f>
        <v>184475</v>
      </c>
      <c r="H5" s="80">
        <f>ROUND(((F5-G5)/G5)*100,1)</f>
        <v>-7.8</v>
      </c>
      <c r="I5" s="35"/>
      <c r="J5" s="36" t="s">
        <v>320</v>
      </c>
    </row>
    <row r="6" spans="2:10" ht="25.35" customHeight="1" thickBot="1" x14ac:dyDescent="0.3">
      <c r="B6" s="128" t="s">
        <v>649</v>
      </c>
      <c r="C6" s="106">
        <f>ROUND(C5/$J16,0)</f>
        <v>4314</v>
      </c>
      <c r="D6" s="127">
        <f>ROUND(D5/$J17,0)</f>
        <v>4786</v>
      </c>
      <c r="E6" s="131">
        <f>IFERROR(ROUND(((C6-D6)/D6)*100,1),100)</f>
        <v>-9.9</v>
      </c>
      <c r="F6" s="107">
        <f>ROUND(F5/$H27,0)</f>
        <v>3271</v>
      </c>
      <c r="G6" s="127">
        <f>ROUND(G5/$H28,0)</f>
        <v>3548</v>
      </c>
      <c r="H6" s="108">
        <f>ROUND(((F6-G6)/G6)*100,1)</f>
        <v>-7.8</v>
      </c>
      <c r="I6" s="35"/>
      <c r="J6" s="58">
        <f>C5-D5</f>
        <v>-1888</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Data'!B$484</f>
        <v>3157</v>
      </c>
      <c r="D8" s="94">
        <f>'OSDR Data'!B$472</f>
        <v>3844</v>
      </c>
      <c r="E8" s="96">
        <f t="shared" ref="E8:E12" si="0">IFERROR(ROUND(((C8-D8)/D8)*100,1),100)</f>
        <v>-17.899999999999999</v>
      </c>
      <c r="F8" s="97">
        <f>'OSDR Data'!D$484</f>
        <v>31461</v>
      </c>
      <c r="G8" s="94">
        <f>'OSDR Data'!D$472</f>
        <v>39321</v>
      </c>
      <c r="H8" s="98">
        <f>ROUND(((F8-G8)/G8)*100,1)</f>
        <v>-20</v>
      </c>
      <c r="I8" s="37"/>
    </row>
    <row r="9" spans="2:10" ht="20.85" customHeight="1" x14ac:dyDescent="0.25">
      <c r="B9" s="99" t="s">
        <v>318</v>
      </c>
      <c r="C9" s="101">
        <f>'OSDR Data'!F$484</f>
        <v>1613</v>
      </c>
      <c r="D9" s="100">
        <f>'OSDR Data'!F$472</f>
        <v>1873</v>
      </c>
      <c r="E9" s="102">
        <f t="shared" si="0"/>
        <v>-13.9</v>
      </c>
      <c r="F9" s="103">
        <f>'OSDR Data'!H$484</f>
        <v>17513</v>
      </c>
      <c r="G9" s="100">
        <f>'OSDR Data'!H$472</f>
        <v>19865</v>
      </c>
      <c r="H9" s="104">
        <f>ROUND(((F9-G9)/G9)*100,1)</f>
        <v>-11.8</v>
      </c>
      <c r="I9" s="37"/>
    </row>
    <row r="10" spans="2:10" ht="20.85" customHeight="1" x14ac:dyDescent="0.25">
      <c r="B10" s="99" t="s">
        <v>319</v>
      </c>
      <c r="C10" s="101">
        <f>'OSDR Data'!J$484</f>
        <v>1169</v>
      </c>
      <c r="D10" s="100">
        <f>'OSDR Data'!J$472</f>
        <v>1170</v>
      </c>
      <c r="E10" s="102">
        <f t="shared" si="0"/>
        <v>-0.1</v>
      </c>
      <c r="F10" s="103">
        <f>'OSDR Data'!L$484</f>
        <v>10759</v>
      </c>
      <c r="G10" s="100">
        <f>'OSDR Data'!L$472</f>
        <v>10868</v>
      </c>
      <c r="H10" s="104">
        <f>ROUND(((F10-G10)/G10)*100,1)</f>
        <v>-1</v>
      </c>
      <c r="I10" s="37"/>
    </row>
    <row r="11" spans="2:10" ht="20.85" customHeight="1" x14ac:dyDescent="0.25">
      <c r="B11" s="93" t="s">
        <v>647</v>
      </c>
      <c r="C11" s="95">
        <f>'OSDR Data'!N$484</f>
        <v>725</v>
      </c>
      <c r="D11" s="94">
        <f>'OSDR Data'!N$472</f>
        <v>784</v>
      </c>
      <c r="E11" s="96">
        <f t="shared" si="0"/>
        <v>-7.5</v>
      </c>
      <c r="F11" s="97">
        <f>'OSDR Data'!P$484</f>
        <v>6999</v>
      </c>
      <c r="G11" s="94">
        <f>'OSDR Data'!P$472</f>
        <v>7487</v>
      </c>
      <c r="H11" s="98">
        <f>ROUND(((F11-G11)/G11)*100,1)</f>
        <v>-6.5</v>
      </c>
      <c r="I11" s="37"/>
    </row>
    <row r="12" spans="2:10" ht="20.85" customHeight="1" thickBot="1" x14ac:dyDescent="0.3">
      <c r="B12" s="105" t="s">
        <v>648</v>
      </c>
      <c r="C12" s="89">
        <f>'OSDR Data'!R$484</f>
        <v>539</v>
      </c>
      <c r="D12" s="88">
        <f>'OSDR Data'!R$472</f>
        <v>577</v>
      </c>
      <c r="E12" s="90">
        <f t="shared" si="0"/>
        <v>-6.6</v>
      </c>
      <c r="F12" s="91">
        <f>'OSDR Data'!T$484</f>
        <v>5681</v>
      </c>
      <c r="G12" s="88">
        <f>'OSDR Data'!T$472</f>
        <v>6071</v>
      </c>
      <c r="H12" s="92">
        <f>ROUND(((F12-G12)/G12)*100,1)</f>
        <v>-6.4</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+Charts'!$BU$496+1</f>
        <v>45139</v>
      </c>
      <c r="E16" s="209"/>
      <c r="F16" s="61" t="s">
        <v>818</v>
      </c>
      <c r="G16" s="208">
        <f>'From State&amp;Country +Charts'!$BU$497</f>
        <v>45169</v>
      </c>
      <c r="H16" s="209"/>
      <c r="I16" s="64" t="s">
        <v>840</v>
      </c>
      <c r="J16" s="109" t="str">
        <f>LEFT(I16,1)</f>
        <v>4</v>
      </c>
    </row>
    <row r="17" spans="2:10" ht="20.399999999999999" customHeight="1" x14ac:dyDescent="0.25">
      <c r="B17" s="62" t="s">
        <v>636</v>
      </c>
      <c r="C17" s="63"/>
      <c r="D17" s="208">
        <f>'From State&amp;Country +Charts'!$BU$484+1</f>
        <v>44774</v>
      </c>
      <c r="E17" s="209"/>
      <c r="F17" s="61" t="s">
        <v>818</v>
      </c>
      <c r="G17" s="208">
        <f>'From State&amp;Country +Charts'!$BU$485</f>
        <v>44804</v>
      </c>
      <c r="H17" s="209"/>
      <c r="I17" s="64" t="s">
        <v>840</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4314</v>
      </c>
      <c r="H19" s="123"/>
      <c r="I19" s="125"/>
      <c r="J19" s="126"/>
    </row>
    <row r="20" spans="2:10" ht="20.399999999999999" customHeight="1" x14ac:dyDescent="0.25">
      <c r="B20" s="113" t="s">
        <v>650</v>
      </c>
      <c r="C20" s="111"/>
      <c r="D20" s="114"/>
      <c r="E20" s="111"/>
      <c r="F20" s="112"/>
      <c r="G20" s="115">
        <f>D6</f>
        <v>4786</v>
      </c>
      <c r="H20" s="123"/>
      <c r="I20" s="125"/>
      <c r="J20" s="126"/>
    </row>
    <row r="21" spans="2:10" ht="20.399999999999999" customHeight="1" x14ac:dyDescent="0.25">
      <c r="B21" s="113"/>
      <c r="C21" s="111"/>
      <c r="D21" s="111"/>
      <c r="E21" s="111" t="s">
        <v>494</v>
      </c>
      <c r="F21" s="112"/>
      <c r="G21" s="116">
        <f>G19-G20</f>
        <v>-472</v>
      </c>
      <c r="H21" s="186">
        <f>G21/G20</f>
        <v>-9.8620977852068539E-2</v>
      </c>
      <c r="I21" s="125"/>
      <c r="J21" s="126"/>
    </row>
    <row r="23" spans="2:10" ht="20.100000000000001" customHeight="1" x14ac:dyDescent="0.25">
      <c r="B23" s="110" t="s">
        <v>493</v>
      </c>
      <c r="C23" s="111"/>
      <c r="D23" s="111"/>
      <c r="E23" s="111"/>
      <c r="F23" s="112"/>
      <c r="G23" s="115">
        <f>C5</f>
        <v>17257</v>
      </c>
      <c r="H23" s="34"/>
      <c r="I23" s="34"/>
    </row>
    <row r="24" spans="2:10" ht="20.100000000000001" customHeight="1" x14ac:dyDescent="0.25">
      <c r="B24" s="113" t="s">
        <v>632</v>
      </c>
      <c r="C24" s="111"/>
      <c r="D24" s="114"/>
      <c r="E24" s="111"/>
      <c r="F24" s="112"/>
      <c r="G24" s="115">
        <f>D5</f>
        <v>19145</v>
      </c>
      <c r="H24" s="34"/>
      <c r="I24" s="34"/>
    </row>
    <row r="25" spans="2:10" ht="20.100000000000001" customHeight="1" x14ac:dyDescent="0.25">
      <c r="B25" s="113"/>
      <c r="C25" s="111"/>
      <c r="D25" s="111"/>
      <c r="E25" s="111" t="s">
        <v>494</v>
      </c>
      <c r="F25" s="112"/>
      <c r="G25" s="116">
        <f>G23-G24</f>
        <v>-1888</v>
      </c>
      <c r="H25" s="38"/>
    </row>
    <row r="27" spans="2:10" ht="20.100000000000001" customHeight="1" x14ac:dyDescent="0.25">
      <c r="B27" s="110" t="s">
        <v>629</v>
      </c>
      <c r="C27" s="111"/>
      <c r="D27" s="111"/>
      <c r="E27" s="111"/>
      <c r="F27" s="112"/>
      <c r="G27" s="115">
        <f>F5</f>
        <v>170100</v>
      </c>
      <c r="H27" s="117">
        <v>52</v>
      </c>
    </row>
    <row r="28" spans="2:10" ht="20.100000000000001" customHeight="1" x14ac:dyDescent="0.25">
      <c r="B28" s="113" t="s">
        <v>630</v>
      </c>
      <c r="C28" s="111"/>
      <c r="D28" s="114"/>
      <c r="E28" s="111"/>
      <c r="F28" s="112"/>
      <c r="G28" s="115">
        <f>G5</f>
        <v>184475</v>
      </c>
      <c r="H28" s="117">
        <v>52</v>
      </c>
    </row>
    <row r="29" spans="2:10" ht="20.100000000000001" customHeight="1" x14ac:dyDescent="0.25">
      <c r="B29" s="113"/>
      <c r="C29" s="111"/>
      <c r="D29" s="111"/>
      <c r="E29" s="111" t="s">
        <v>494</v>
      </c>
      <c r="F29" s="112"/>
      <c r="G29" s="116">
        <f>G27-G28</f>
        <v>-14375</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B503" activePane="bottomRight" state="frozen"/>
      <selection activeCell="A360" sqref="A360:IV360"/>
      <selection pane="topRight" activeCell="A360" sqref="A360:IV360"/>
      <selection pane="bottomLeft" activeCell="A360" sqref="A360:IV360"/>
      <selection pane="bottomRight" activeCell="A502" sqref="A502:A536"/>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c r="B484" s="194">
        <f>'From State&amp;Country +Charts'!H497</f>
        <v>3157</v>
      </c>
      <c r="C484" s="194"/>
      <c r="D484" s="194">
        <f t="shared" ref="D484" si="603">SUM(B473:B484)</f>
        <v>31461</v>
      </c>
      <c r="E484" s="194"/>
      <c r="F484" s="194">
        <f>'From State&amp;Country +Charts'!AN497</f>
        <v>1613</v>
      </c>
      <c r="G484" s="194"/>
      <c r="H484" s="194">
        <f t="shared" ref="H484" si="604">SUM(F473:F484)</f>
        <v>17513</v>
      </c>
      <c r="I484" s="194"/>
      <c r="J484" s="194">
        <f>'From State&amp;Country +Charts'!AT497</f>
        <v>1169</v>
      </c>
      <c r="K484" s="194"/>
      <c r="L484" s="194">
        <f t="shared" ref="L484" si="605">SUM(J473:J484)</f>
        <v>10759</v>
      </c>
      <c r="M484" s="194"/>
      <c r="N484" s="4">
        <f>'From State&amp;Country +Charts'!F497</f>
        <v>725</v>
      </c>
      <c r="O484" s="194"/>
      <c r="P484" s="194">
        <f t="shared" ref="P484" si="606">SUM(N473:N484)</f>
        <v>6999</v>
      </c>
      <c r="Q484" s="194"/>
      <c r="R484" s="4">
        <f>'From State&amp;Country +Charts'!O497</f>
        <v>539</v>
      </c>
      <c r="S484" s="194"/>
      <c r="T484" s="194">
        <f t="shared" ref="T484" si="607">SUM(R473:R484)</f>
        <v>5681</v>
      </c>
      <c r="U484" s="52"/>
      <c r="V484" s="67">
        <f t="shared" ref="V484" si="608">B484/AC484</f>
        <v>0.18294025612794809</v>
      </c>
      <c r="W484" s="67">
        <f t="shared" ref="W484" si="609">F484/AC484</f>
        <v>9.3469316798980129E-2</v>
      </c>
      <c r="X484" s="67">
        <f t="shared" ref="X484" si="610">J484/AC484</f>
        <v>6.7740626991945302E-2</v>
      </c>
      <c r="Y484" s="7">
        <f t="shared" ref="Y484" si="611">N484/AC484</f>
        <v>4.2011937184910468E-2</v>
      </c>
      <c r="Z484" s="7">
        <f t="shared" ref="Z484" si="612">R484/AC484</f>
        <v>3.1233702265747232E-2</v>
      </c>
      <c r="AA484" s="52"/>
      <c r="AB484" s="52"/>
      <c r="AC484" s="194">
        <f>'From State&amp;Country +Charts'!BR497</f>
        <v>17257</v>
      </c>
      <c r="AD484" s="194">
        <f t="shared" ref="AD484" si="613">SUM(AC473:AC484)</f>
        <v>170100</v>
      </c>
      <c r="AE484" s="68">
        <f t="shared" ref="AE484" si="614">(AC484/AC472)-1</f>
        <v>-9.8615826586576083E-2</v>
      </c>
      <c r="AF484" s="52"/>
      <c r="AG484" s="194">
        <f t="shared" ref="AG484" si="615">AC484</f>
        <v>17257</v>
      </c>
      <c r="AH484" s="194">
        <v>10001</v>
      </c>
      <c r="AI484" s="194">
        <f t="shared" ref="AI484" si="616">AG484-AH484</f>
        <v>7256</v>
      </c>
      <c r="AJ484" s="194">
        <f t="shared" ref="AJ484" si="617">SUM(AI473:AI484)</f>
        <v>37993</v>
      </c>
      <c r="AK484" s="194">
        <f t="shared" ref="AK484" si="618">AJ484/12</f>
        <v>3166.0833333333335</v>
      </c>
      <c r="AL484" s="194">
        <f t="shared" ref="AL484" si="619">SUM(AH473:AH484)</f>
        <v>132107</v>
      </c>
      <c r="AM484" s="69">
        <v>2.0929653315382</v>
      </c>
    </row>
    <row r="485" spans="1:39" x14ac:dyDescent="0.3">
      <c r="A485" s="32">
        <v>45170</v>
      </c>
    </row>
    <row r="486" spans="1:39" x14ac:dyDescent="0.3">
      <c r="A486" s="32">
        <v>45200</v>
      </c>
    </row>
    <row r="487" spans="1:39" x14ac:dyDescent="0.3">
      <c r="A487" s="32">
        <v>45231</v>
      </c>
    </row>
    <row r="488" spans="1:39" x14ac:dyDescent="0.3">
      <c r="A488" s="32">
        <v>45261</v>
      </c>
    </row>
    <row r="489" spans="1:39" x14ac:dyDescent="0.3">
      <c r="A489" s="32">
        <v>45292</v>
      </c>
    </row>
    <row r="490" spans="1:39" x14ac:dyDescent="0.3">
      <c r="A490" s="32">
        <v>45323</v>
      </c>
    </row>
    <row r="491" spans="1:39" x14ac:dyDescent="0.3">
      <c r="A491" s="32">
        <v>45352</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C429" activePane="bottomRight" state="frozen"/>
      <selection activeCell="CD4" sqref="CD4"/>
      <selection pane="topRight" activeCell="CD4" sqref="CD4"/>
      <selection pane="bottomLeft" activeCell="CD4" sqref="CD4"/>
      <selection pane="bottomRight" activeCell="CD4" sqref="CD4"/>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499"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BQ495"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si="1139"/>
        <v>1879</v>
      </c>
      <c r="BR495" s="27">
        <v>14855</v>
      </c>
      <c r="BS495" s="4">
        <f t="shared" si="938"/>
        <v>14855</v>
      </c>
      <c r="BT495" s="3">
        <v>0</v>
      </c>
      <c r="BU495" s="29">
        <v>45107</v>
      </c>
      <c r="BW495" s="4">
        <f t="shared" si="1104"/>
        <v>173391</v>
      </c>
      <c r="BX495" s="22">
        <f t="shared" ref="BX495" si="1151">(BW495/BW483)-1</f>
        <v>-5.8174588948457617E-2</v>
      </c>
      <c r="BY495" s="202">
        <v>10207</v>
      </c>
      <c r="BZ495" s="202">
        <f t="shared" ref="BZ495" si="1152">BR495-BY495</f>
        <v>4648</v>
      </c>
      <c r="CA495" s="202">
        <f t="shared" ref="CA495" si="1153">SUM(BZ484:BZ495)</f>
        <v>37080</v>
      </c>
      <c r="CD495" s="4">
        <f t="shared" ref="CD495" si="1154">SUM(H484:H495)</f>
        <v>32727</v>
      </c>
      <c r="CE495" s="4">
        <f t="shared" ref="CE495" si="1155">SUM(AN484:AN495)</f>
        <v>17831</v>
      </c>
      <c r="CF495" s="4">
        <f t="shared" ref="CF495" si="1156">SUM(AT484:AT495)</f>
        <v>10663</v>
      </c>
      <c r="CG495" s="4">
        <f t="shared" ref="CG495" si="1157">SUM(F484:F495)</f>
        <v>7105</v>
      </c>
      <c r="CH495" s="4">
        <f t="shared" ref="CH495" si="1158">SUM(O484:O495)</f>
        <v>5726</v>
      </c>
      <c r="CZ495" s="70">
        <v>45078</v>
      </c>
      <c r="DA495" s="5">
        <f t="shared" ref="DA495" si="1159">AVERAGE(BS460:BS495)</f>
        <v>14298.472222222223</v>
      </c>
      <c r="DB495" s="5">
        <f t="shared" ref="DB495" si="1160">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v>1776</v>
      </c>
      <c r="BR496" s="27">
        <v>15305</v>
      </c>
      <c r="BS496" s="4">
        <f t="shared" si="938"/>
        <v>15305</v>
      </c>
      <c r="BT496" s="3">
        <v>0</v>
      </c>
      <c r="BU496" s="29">
        <v>45138</v>
      </c>
      <c r="BW496" s="4">
        <f t="shared" si="1104"/>
        <v>171988</v>
      </c>
      <c r="BX496" s="22">
        <f t="shared" ref="BX496" si="1161">(BW496/BW484)-1</f>
        <v>-6.2444465038186237E-2</v>
      </c>
      <c r="BY496" s="202">
        <v>10542</v>
      </c>
      <c r="BZ496" s="202">
        <f t="shared" ref="BZ496" si="1162">BR496-BY496</f>
        <v>4763</v>
      </c>
      <c r="CA496" s="202">
        <f t="shared" ref="CA496" si="1163">SUM(BZ485:BZ496)</f>
        <v>35907</v>
      </c>
      <c r="CD496" s="4">
        <f t="shared" ref="CD496" si="1164">SUM(H485:H496)</f>
        <v>32148</v>
      </c>
      <c r="CE496" s="4">
        <f t="shared" ref="CE496" si="1165">SUM(AN485:AN496)</f>
        <v>17773</v>
      </c>
      <c r="CF496" s="4">
        <f t="shared" ref="CF496" si="1166">SUM(AT485:AT496)</f>
        <v>10760</v>
      </c>
      <c r="CG496" s="4">
        <f t="shared" ref="CG496" si="1167">SUM(F485:F496)</f>
        <v>7058</v>
      </c>
      <c r="CH496" s="4">
        <f t="shared" ref="CH496" si="1168">SUM(O485:O496)</f>
        <v>5719</v>
      </c>
      <c r="CZ496" s="70">
        <v>45108</v>
      </c>
      <c r="DA496" s="5">
        <f t="shared" ref="DA496:DA497" si="1169">AVERAGE(BS461:BS496)</f>
        <v>14479.527777777777</v>
      </c>
      <c r="DB496" s="5">
        <f t="shared" ref="DB496:DB497" si="1170">AVERAGE(BS485:BS496)</f>
        <v>14332.333333333334</v>
      </c>
      <c r="DC496" s="72">
        <f t="shared" ref="DC496:DC497" si="1171">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v>2038</v>
      </c>
      <c r="BR497" s="27">
        <v>17257</v>
      </c>
      <c r="BS497" s="4">
        <f t="shared" si="938"/>
        <v>17257</v>
      </c>
      <c r="BT497" s="3">
        <v>0</v>
      </c>
      <c r="BU497" s="29">
        <v>45169</v>
      </c>
      <c r="BW497" s="4">
        <f t="shared" si="1104"/>
        <v>170100</v>
      </c>
      <c r="BX497" s="22">
        <f t="shared" ref="BX497" si="1172">(BW497/BW485)-1</f>
        <v>-7.7923837918417171E-2</v>
      </c>
      <c r="BY497" s="202">
        <v>13135</v>
      </c>
      <c r="BZ497" s="202">
        <f t="shared" ref="BZ497" si="1173">BR497-BY497</f>
        <v>4122</v>
      </c>
      <c r="CA497" s="202">
        <f t="shared" ref="CA497" si="1174">SUM(BZ486:BZ497)</f>
        <v>34109</v>
      </c>
      <c r="CD497" s="4">
        <f t="shared" ref="CD497" si="1175">SUM(H486:H497)</f>
        <v>31461</v>
      </c>
      <c r="CE497" s="4">
        <f t="shared" ref="CE497" si="1176">SUM(AN486:AN497)</f>
        <v>17513</v>
      </c>
      <c r="CF497" s="4">
        <f t="shared" ref="CF497" si="1177">SUM(AT486:AT497)</f>
        <v>10759</v>
      </c>
      <c r="CG497" s="4">
        <f t="shared" ref="CG497" si="1178">SUM(F486:F497)</f>
        <v>6999</v>
      </c>
      <c r="CH497" s="4">
        <f t="shared" ref="CH497" si="1179">SUM(O486:O497)</f>
        <v>5681</v>
      </c>
      <c r="CZ497" s="70">
        <v>45139</v>
      </c>
      <c r="DA497" s="5">
        <f t="shared" si="1169"/>
        <v>14597.555555555555</v>
      </c>
      <c r="DB497" s="5">
        <f t="shared" si="1170"/>
        <v>14175</v>
      </c>
      <c r="DC497" s="72">
        <f t="shared" si="1171"/>
        <v>17257</v>
      </c>
    </row>
    <row r="498" spans="2:107" x14ac:dyDescent="0.3">
      <c r="B498" s="46">
        <v>45170</v>
      </c>
      <c r="C498" t="s">
        <v>439</v>
      </c>
      <c r="BC498" s="4">
        <v>0</v>
      </c>
      <c r="BD498" s="4">
        <v>0</v>
      </c>
      <c r="BE498" s="4">
        <v>0</v>
      </c>
      <c r="BF498" s="4">
        <v>0</v>
      </c>
      <c r="BG498" s="4">
        <v>0</v>
      </c>
      <c r="BH498" s="4">
        <v>0</v>
      </c>
      <c r="BI498" s="4">
        <v>0</v>
      </c>
      <c r="BJ498" s="4">
        <v>0</v>
      </c>
      <c r="BK498" s="4">
        <v>0</v>
      </c>
      <c r="BL498" s="4">
        <v>0</v>
      </c>
      <c r="BM498" s="4">
        <v>0</v>
      </c>
      <c r="BN498" s="4">
        <v>0</v>
      </c>
      <c r="BS498" s="4">
        <f t="shared" si="938"/>
        <v>0</v>
      </c>
      <c r="BT498" s="3">
        <v>0</v>
      </c>
      <c r="BU498" s="29">
        <v>45199</v>
      </c>
      <c r="CZ498" s="70">
        <v>45170</v>
      </c>
    </row>
    <row r="499" spans="2:107" x14ac:dyDescent="0.3">
      <c r="B499" s="46">
        <v>45200</v>
      </c>
      <c r="C499" t="s">
        <v>440</v>
      </c>
      <c r="BC499" s="4">
        <v>0</v>
      </c>
      <c r="BD499" s="4">
        <v>0</v>
      </c>
      <c r="BE499" s="4">
        <v>0</v>
      </c>
      <c r="BF499" s="4">
        <v>0</v>
      </c>
      <c r="BG499" s="4">
        <v>0</v>
      </c>
      <c r="BH499" s="4">
        <v>0</v>
      </c>
      <c r="BI499" s="4">
        <v>0</v>
      </c>
      <c r="BJ499" s="4">
        <v>0</v>
      </c>
      <c r="BK499" s="4">
        <v>0</v>
      </c>
      <c r="BL499" s="4">
        <v>0</v>
      </c>
      <c r="BM499" s="4">
        <v>0</v>
      </c>
      <c r="BN499" s="4">
        <v>0</v>
      </c>
      <c r="BS499" s="4">
        <f t="shared" si="938"/>
        <v>0</v>
      </c>
      <c r="BU499" s="29">
        <v>45230</v>
      </c>
      <c r="CZ499" s="70">
        <v>45200</v>
      </c>
    </row>
    <row r="500" spans="2:107" x14ac:dyDescent="0.3">
      <c r="B500" s="46">
        <v>45231</v>
      </c>
      <c r="C500" t="s">
        <v>441</v>
      </c>
      <c r="BC500" s="4">
        <v>0</v>
      </c>
      <c r="BD500" s="4">
        <v>0</v>
      </c>
      <c r="BE500" s="4">
        <v>0</v>
      </c>
      <c r="BF500" s="4">
        <v>0</v>
      </c>
      <c r="BG500" s="4">
        <v>0</v>
      </c>
      <c r="BH500" s="4">
        <v>0</v>
      </c>
      <c r="BI500" s="4">
        <v>0</v>
      </c>
      <c r="BJ500" s="4">
        <v>0</v>
      </c>
      <c r="BK500" s="4">
        <v>0</v>
      </c>
      <c r="BL500" s="4">
        <v>0</v>
      </c>
      <c r="BM500" s="4">
        <v>0</v>
      </c>
      <c r="BN500" s="4">
        <v>0</v>
      </c>
      <c r="BU500" s="29">
        <v>45260</v>
      </c>
      <c r="CZ500" s="70">
        <v>45231</v>
      </c>
    </row>
    <row r="501" spans="2:107" x14ac:dyDescent="0.3">
      <c r="B501" s="46">
        <v>45261</v>
      </c>
      <c r="C501" t="s">
        <v>442</v>
      </c>
      <c r="BC501" s="4">
        <v>0</v>
      </c>
      <c r="BD501" s="4">
        <v>0</v>
      </c>
      <c r="BE501" s="4">
        <v>0</v>
      </c>
      <c r="BF501" s="4">
        <v>0</v>
      </c>
      <c r="BG501" s="4">
        <v>0</v>
      </c>
      <c r="BH501" s="4">
        <v>0</v>
      </c>
      <c r="BI501" s="4">
        <v>0</v>
      </c>
      <c r="BJ501" s="4">
        <v>0</v>
      </c>
      <c r="BK501" s="4">
        <v>0</v>
      </c>
      <c r="BL501" s="4">
        <v>0</v>
      </c>
      <c r="BM501" s="4">
        <v>0</v>
      </c>
      <c r="BN501" s="4">
        <v>0</v>
      </c>
      <c r="BU501" s="29">
        <v>45291</v>
      </c>
      <c r="CZ501" s="70">
        <v>45261</v>
      </c>
    </row>
    <row r="502" spans="2:107" x14ac:dyDescent="0.3">
      <c r="B502" s="46">
        <v>45292</v>
      </c>
      <c r="C502" t="s">
        <v>443</v>
      </c>
      <c r="BC502" s="4">
        <v>0</v>
      </c>
      <c r="BD502" s="4">
        <v>0</v>
      </c>
      <c r="BE502" s="4">
        <v>0</v>
      </c>
      <c r="BF502" s="4">
        <v>0</v>
      </c>
      <c r="BG502" s="4">
        <v>0</v>
      </c>
      <c r="BH502" s="4">
        <v>0</v>
      </c>
      <c r="BI502" s="4">
        <v>0</v>
      </c>
      <c r="BJ502" s="4">
        <v>0</v>
      </c>
      <c r="BK502" s="4">
        <v>0</v>
      </c>
      <c r="BL502" s="4">
        <v>0</v>
      </c>
      <c r="BM502" s="4">
        <v>0</v>
      </c>
      <c r="BN502" s="4">
        <v>0</v>
      </c>
      <c r="BU502" s="29">
        <v>45322</v>
      </c>
      <c r="CZ502" s="70">
        <v>45292</v>
      </c>
    </row>
    <row r="503" spans="2:107" x14ac:dyDescent="0.3">
      <c r="B503" s="46">
        <v>45323</v>
      </c>
      <c r="C503" t="s">
        <v>444</v>
      </c>
      <c r="BC503" s="4">
        <v>0</v>
      </c>
      <c r="BD503" s="4">
        <v>0</v>
      </c>
      <c r="BE503" s="4">
        <v>0</v>
      </c>
      <c r="BF503" s="4">
        <v>0</v>
      </c>
      <c r="BG503" s="4">
        <v>0</v>
      </c>
      <c r="BH503" s="4">
        <v>0</v>
      </c>
      <c r="BI503" s="4">
        <v>0</v>
      </c>
      <c r="BJ503" s="4">
        <v>0</v>
      </c>
      <c r="BK503" s="4">
        <v>0</v>
      </c>
      <c r="BL503" s="4">
        <v>0</v>
      </c>
      <c r="BM503" s="4">
        <v>0</v>
      </c>
      <c r="BN503" s="4">
        <v>0</v>
      </c>
      <c r="BU503" s="29">
        <v>45351</v>
      </c>
      <c r="CZ503" s="70">
        <v>45323</v>
      </c>
    </row>
    <row r="504" spans="2:107" x14ac:dyDescent="0.3">
      <c r="B504" s="46">
        <v>45352</v>
      </c>
      <c r="C504" t="s">
        <v>445</v>
      </c>
      <c r="BC504" s="4">
        <v>0</v>
      </c>
      <c r="BD504" s="4">
        <v>0</v>
      </c>
      <c r="BE504" s="4">
        <v>0</v>
      </c>
      <c r="BF504" s="4">
        <v>0</v>
      </c>
      <c r="BG504" s="4">
        <v>0</v>
      </c>
      <c r="BH504" s="4">
        <v>0</v>
      </c>
      <c r="BI504" s="4">
        <v>0</v>
      </c>
      <c r="BJ504" s="4">
        <v>0</v>
      </c>
      <c r="BK504" s="4">
        <v>0</v>
      </c>
      <c r="BL504" s="4">
        <v>0</v>
      </c>
      <c r="BM504" s="4">
        <v>0</v>
      </c>
      <c r="BN504" s="4">
        <v>0</v>
      </c>
      <c r="BU504" s="29">
        <v>45382</v>
      </c>
      <c r="CZ504" s="70">
        <v>45352</v>
      </c>
    </row>
    <row r="505" spans="2:107" x14ac:dyDescent="0.3">
      <c r="B505" s="46">
        <v>45383</v>
      </c>
      <c r="C505" t="s">
        <v>446</v>
      </c>
      <c r="BC505" s="4">
        <v>0</v>
      </c>
      <c r="BD505" s="4">
        <v>0</v>
      </c>
      <c r="BE505" s="4">
        <v>0</v>
      </c>
      <c r="BF505" s="4">
        <v>0</v>
      </c>
      <c r="BG505" s="4">
        <v>0</v>
      </c>
      <c r="BH505" s="4">
        <v>0</v>
      </c>
      <c r="BI505" s="4">
        <v>0</v>
      </c>
      <c r="BJ505" s="4">
        <v>0</v>
      </c>
      <c r="BK505" s="4">
        <v>0</v>
      </c>
      <c r="BL505" s="4">
        <v>0</v>
      </c>
      <c r="BM505" s="4">
        <v>0</v>
      </c>
      <c r="BN505" s="4">
        <v>0</v>
      </c>
      <c r="BU505" s="29">
        <v>45412</v>
      </c>
      <c r="CZ505" s="70">
        <v>45383</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28679.5</v>
      </c>
      <c r="E570" s="4">
        <f t="shared" ref="E570:BP570" si="1180">SUM(E4:E567)</f>
        <v>134136.5</v>
      </c>
      <c r="F570" s="4">
        <f t="shared" si="1180"/>
        <v>208590</v>
      </c>
      <c r="G570" s="4">
        <f t="shared" si="1180"/>
        <v>27023.5</v>
      </c>
      <c r="H570" s="4">
        <f t="shared" si="1180"/>
        <v>1214070.5</v>
      </c>
      <c r="I570" s="4">
        <f t="shared" si="1180"/>
        <v>168181</v>
      </c>
      <c r="J570" s="4">
        <f t="shared" si="1180"/>
        <v>27652</v>
      </c>
      <c r="K570" s="4">
        <f t="shared" si="1180"/>
        <v>6131.5</v>
      </c>
      <c r="L570" s="4">
        <f t="shared" si="1180"/>
        <v>183751</v>
      </c>
      <c r="M570" s="4">
        <f t="shared" si="1180"/>
        <v>83703</v>
      </c>
      <c r="N570" s="4">
        <f t="shared" si="1180"/>
        <v>91536.5</v>
      </c>
      <c r="O570" s="4">
        <f t="shared" si="1180"/>
        <v>220633.5</v>
      </c>
      <c r="P570" s="4">
        <f t="shared" si="1180"/>
        <v>120972.5</v>
      </c>
      <c r="Q570" s="4">
        <f t="shared" si="1180"/>
        <v>46371</v>
      </c>
      <c r="R570" s="4">
        <f t="shared" si="1180"/>
        <v>35278.5</v>
      </c>
      <c r="S570" s="4">
        <f t="shared" si="1180"/>
        <v>47020.5</v>
      </c>
      <c r="T570" s="4">
        <f t="shared" si="1180"/>
        <v>22666</v>
      </c>
      <c r="U570" s="4">
        <f t="shared" si="1180"/>
        <v>34830.5</v>
      </c>
      <c r="V570" s="4">
        <f t="shared" si="1180"/>
        <v>13103.5</v>
      </c>
      <c r="W570" s="4">
        <f t="shared" si="1180"/>
        <v>47595</v>
      </c>
      <c r="X570" s="4">
        <f t="shared" si="1180"/>
        <v>58922</v>
      </c>
      <c r="Y570" s="4">
        <f t="shared" si="1180"/>
        <v>95300</v>
      </c>
      <c r="Z570" s="4">
        <f t="shared" si="1180"/>
        <v>75909.5</v>
      </c>
      <c r="AA570" s="4">
        <f t="shared" si="1180"/>
        <v>15127</v>
      </c>
      <c r="AB570" s="4">
        <f t="shared" si="1180"/>
        <v>59276</v>
      </c>
      <c r="AC570" s="4">
        <f t="shared" si="1180"/>
        <v>120610</v>
      </c>
      <c r="AD570" s="4">
        <f t="shared" si="1180"/>
        <v>27030.5</v>
      </c>
      <c r="AE570" s="4">
        <f t="shared" si="1180"/>
        <v>117696</v>
      </c>
      <c r="AF570" s="4">
        <f t="shared" si="1180"/>
        <v>14280.5</v>
      </c>
      <c r="AG570" s="4">
        <f t="shared" si="1180"/>
        <v>51706</v>
      </c>
      <c r="AH570" s="4">
        <f t="shared" si="1180"/>
        <v>47682</v>
      </c>
      <c r="AI570" s="4">
        <f t="shared" si="1180"/>
        <v>110484</v>
      </c>
      <c r="AJ570" s="4">
        <f t="shared" si="1180"/>
        <v>79093.5</v>
      </c>
      <c r="AK570" s="4">
        <f t="shared" si="1180"/>
        <v>22067.5</v>
      </c>
      <c r="AL570" s="4">
        <f t="shared" si="1180"/>
        <v>76476.5</v>
      </c>
      <c r="AM570" s="4">
        <f t="shared" si="1180"/>
        <v>43967</v>
      </c>
      <c r="AN570" s="4">
        <f t="shared" si="1180"/>
        <v>695134</v>
      </c>
      <c r="AO570" s="4">
        <f t="shared" si="1180"/>
        <v>69476.5</v>
      </c>
      <c r="AP570" s="4">
        <f t="shared" si="1180"/>
        <v>7525</v>
      </c>
      <c r="AQ570" s="4">
        <f t="shared" si="1180"/>
        <v>32368.5</v>
      </c>
      <c r="AR570" s="4">
        <f t="shared" si="1180"/>
        <v>19201.5</v>
      </c>
      <c r="AS570" s="4">
        <f t="shared" si="1180"/>
        <v>50579.5</v>
      </c>
      <c r="AT570" s="4">
        <f t="shared" si="1180"/>
        <v>281181</v>
      </c>
      <c r="AU570" s="4">
        <f t="shared" si="1180"/>
        <v>104187.5</v>
      </c>
      <c r="AV570" s="4">
        <f t="shared" si="1180"/>
        <v>8390</v>
      </c>
      <c r="AW570" s="4">
        <f t="shared" si="1180"/>
        <v>93211</v>
      </c>
      <c r="AX570" s="4">
        <f t="shared" si="1180"/>
        <v>135943.5</v>
      </c>
      <c r="AY570" s="4">
        <f t="shared" si="1180"/>
        <v>7082.5</v>
      </c>
      <c r="AZ570" s="4">
        <f t="shared" si="1180"/>
        <v>58416.5</v>
      </c>
      <c r="BA570" s="4">
        <f t="shared" si="1180"/>
        <v>27125</v>
      </c>
      <c r="BB570" s="4">
        <f t="shared" si="1180"/>
        <v>9952</v>
      </c>
      <c r="BC570" s="4" t="s">
        <v>822</v>
      </c>
      <c r="BD570" s="4" t="s">
        <v>822</v>
      </c>
      <c r="BE570" s="4" t="s">
        <v>822</v>
      </c>
      <c r="BF570" s="4" t="s">
        <v>822</v>
      </c>
      <c r="BG570" s="4" t="s">
        <v>822</v>
      </c>
      <c r="BH570" s="4" t="s">
        <v>822</v>
      </c>
      <c r="BI570" s="4" t="s">
        <v>822</v>
      </c>
      <c r="BJ570" s="4" t="s">
        <v>822</v>
      </c>
      <c r="BK570" s="4" t="s">
        <v>822</v>
      </c>
      <c r="BL570" s="4" t="s">
        <v>822</v>
      </c>
      <c r="BM570" s="4" t="s">
        <v>822</v>
      </c>
      <c r="BN570" s="4" t="s">
        <v>822</v>
      </c>
      <c r="BO570" s="4">
        <f t="shared" si="1180"/>
        <v>61140.5</v>
      </c>
      <c r="BP570" s="4">
        <f t="shared" si="1180"/>
        <v>40292.5</v>
      </c>
      <c r="BQ570" s="4">
        <f t="shared" ref="BQ570" si="1181">SUM(BQ4:BQ567)</f>
        <v>239133</v>
      </c>
      <c r="CK570"/>
      <c r="CL570"/>
      <c r="CM570"/>
      <c r="CN570"/>
      <c r="CO570"/>
      <c r="CP570"/>
      <c r="CQ570"/>
      <c r="CR570"/>
      <c r="CS570"/>
      <c r="CT570"/>
      <c r="DC570" s="52"/>
    </row>
    <row r="571" spans="2:107" x14ac:dyDescent="0.3">
      <c r="D571" s="4">
        <f t="shared" ref="D571:AI571" si="1182">IF(D570=MAX($D570:$BB570),D3,0)</f>
        <v>0</v>
      </c>
      <c r="E571" s="4">
        <f t="shared" si="1182"/>
        <v>0</v>
      </c>
      <c r="F571" s="4">
        <f t="shared" si="1182"/>
        <v>0</v>
      </c>
      <c r="G571" s="4">
        <f t="shared" si="1182"/>
        <v>0</v>
      </c>
      <c r="H571" s="4" t="str">
        <f t="shared" si="1182"/>
        <v>CALIFORNIA</v>
      </c>
      <c r="I571" s="4">
        <f t="shared" si="1182"/>
        <v>0</v>
      </c>
      <c r="J571" s="4">
        <f t="shared" si="1182"/>
        <v>0</v>
      </c>
      <c r="K571" s="4">
        <f t="shared" si="1182"/>
        <v>0</v>
      </c>
      <c r="L571" s="4">
        <f t="shared" si="1182"/>
        <v>0</v>
      </c>
      <c r="M571" s="4">
        <f t="shared" si="1182"/>
        <v>0</v>
      </c>
      <c r="N571" s="4">
        <f t="shared" si="1182"/>
        <v>0</v>
      </c>
      <c r="O571" s="4">
        <f t="shared" si="1182"/>
        <v>0</v>
      </c>
      <c r="P571" s="4">
        <f t="shared" si="1182"/>
        <v>0</v>
      </c>
      <c r="Q571" s="4">
        <f t="shared" si="1182"/>
        <v>0</v>
      </c>
      <c r="R571" s="4">
        <f t="shared" si="1182"/>
        <v>0</v>
      </c>
      <c r="S571" s="4">
        <f t="shared" si="1182"/>
        <v>0</v>
      </c>
      <c r="T571" s="4">
        <f t="shared" si="1182"/>
        <v>0</v>
      </c>
      <c r="U571" s="4">
        <f t="shared" si="1182"/>
        <v>0</v>
      </c>
      <c r="V571" s="4">
        <f t="shared" si="1182"/>
        <v>0</v>
      </c>
      <c r="W571" s="4">
        <f t="shared" si="1182"/>
        <v>0</v>
      </c>
      <c r="X571" s="4">
        <f t="shared" si="1182"/>
        <v>0</v>
      </c>
      <c r="Y571" s="4">
        <f t="shared" si="1182"/>
        <v>0</v>
      </c>
      <c r="Z571" s="4">
        <f t="shared" si="1182"/>
        <v>0</v>
      </c>
      <c r="AA571" s="4">
        <f t="shared" si="1182"/>
        <v>0</v>
      </c>
      <c r="AB571" s="4">
        <f t="shared" si="1182"/>
        <v>0</v>
      </c>
      <c r="AC571" s="4">
        <f t="shared" si="1182"/>
        <v>0</v>
      </c>
      <c r="AD571" s="4">
        <f t="shared" si="1182"/>
        <v>0</v>
      </c>
      <c r="AE571" s="4">
        <f t="shared" si="1182"/>
        <v>0</v>
      </c>
      <c r="AF571" s="4">
        <f t="shared" si="1182"/>
        <v>0</v>
      </c>
      <c r="AG571" s="4">
        <f t="shared" si="1182"/>
        <v>0</v>
      </c>
      <c r="AH571" s="4">
        <f t="shared" si="1182"/>
        <v>0</v>
      </c>
      <c r="AI571" s="4">
        <f t="shared" si="1182"/>
        <v>0</v>
      </c>
      <c r="AJ571" s="4">
        <f t="shared" ref="AJ571:BB571" si="1183">IF(AJ570=MAX($D570:$BB570),AJ3,0)</f>
        <v>0</v>
      </c>
      <c r="AK571" s="4">
        <f t="shared" si="1183"/>
        <v>0</v>
      </c>
      <c r="AL571" s="4">
        <f t="shared" si="1183"/>
        <v>0</v>
      </c>
      <c r="AM571" s="4">
        <f t="shared" si="1183"/>
        <v>0</v>
      </c>
      <c r="AN571" s="4">
        <f t="shared" si="1183"/>
        <v>0</v>
      </c>
      <c r="AO571" s="4">
        <f t="shared" si="1183"/>
        <v>0</v>
      </c>
      <c r="AP571" s="4">
        <f t="shared" si="1183"/>
        <v>0</v>
      </c>
      <c r="AQ571" s="4">
        <f t="shared" si="1183"/>
        <v>0</v>
      </c>
      <c r="AR571" s="4">
        <f t="shared" si="1183"/>
        <v>0</v>
      </c>
      <c r="AS571" s="4">
        <f t="shared" si="1183"/>
        <v>0</v>
      </c>
      <c r="AT571" s="4">
        <f t="shared" si="1183"/>
        <v>0</v>
      </c>
      <c r="AU571" s="4">
        <f t="shared" si="1183"/>
        <v>0</v>
      </c>
      <c r="AV571" s="4">
        <f t="shared" si="1183"/>
        <v>0</v>
      </c>
      <c r="AW571" s="4">
        <f t="shared" si="1183"/>
        <v>0</v>
      </c>
      <c r="AX571" s="4">
        <f t="shared" si="1183"/>
        <v>0</v>
      </c>
      <c r="AY571" s="4">
        <f t="shared" si="1183"/>
        <v>0</v>
      </c>
      <c r="AZ571" s="4">
        <f t="shared" si="1183"/>
        <v>0</v>
      </c>
      <c r="BA571" s="4">
        <f t="shared" si="1183"/>
        <v>0</v>
      </c>
      <c r="BB571" s="4">
        <f t="shared" si="1183"/>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D4" sqref="CD4"/>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+Charts'!$C$497</f>
        <v>August</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2023</v>
      </c>
      <c r="D4" s="145" t="str">
        <f>'OSDR Table'!D4</f>
        <v>2022</v>
      </c>
      <c r="E4" s="138" t="s">
        <v>637</v>
      </c>
      <c r="F4" s="138" t="s">
        <v>323</v>
      </c>
      <c r="G4" s="139"/>
      <c r="H4" s="54"/>
      <c r="L4" s="54"/>
    </row>
    <row r="5" spans="2:12" ht="16.8" x14ac:dyDescent="0.3">
      <c r="B5" s="140" t="s">
        <v>41</v>
      </c>
      <c r="C5" s="151">
        <f>'From State&amp;Country +Charts'!D$497</f>
        <v>69</v>
      </c>
      <c r="D5" s="151">
        <f>'From State&amp;Country +Charts'!D$485</f>
        <v>102</v>
      </c>
      <c r="E5" s="151">
        <f t="shared" ref="E5:E56" si="0">C5-D5</f>
        <v>-33</v>
      </c>
      <c r="F5" s="146">
        <f>IFERROR((E5/D5),1)</f>
        <v>-0.3235294117647059</v>
      </c>
      <c r="G5" s="136"/>
      <c r="I5" s="55"/>
      <c r="L5" s="56"/>
    </row>
    <row r="6" spans="2:12" ht="16.8" x14ac:dyDescent="0.3">
      <c r="B6" s="140" t="s">
        <v>42</v>
      </c>
      <c r="C6" s="151">
        <f>'From State&amp;Country +Charts'!E$497</f>
        <v>209</v>
      </c>
      <c r="D6" s="151">
        <f>'From State&amp;Country +Charts'!E$485</f>
        <v>247</v>
      </c>
      <c r="E6" s="151">
        <f t="shared" si="0"/>
        <v>-38</v>
      </c>
      <c r="F6" s="146">
        <f t="shared" ref="F6:F56" si="1">IFERROR((E6/D6),1)</f>
        <v>-0.15384615384615385</v>
      </c>
      <c r="G6" s="136"/>
      <c r="I6" s="55"/>
      <c r="L6" s="56"/>
    </row>
    <row r="7" spans="2:12" ht="16.8" x14ac:dyDescent="0.3">
      <c r="B7" s="140" t="s">
        <v>43</v>
      </c>
      <c r="C7" s="151">
        <f>'From State&amp;Country +Charts'!F$497</f>
        <v>725</v>
      </c>
      <c r="D7" s="151">
        <f>'From State&amp;Country +Charts'!F$485</f>
        <v>784</v>
      </c>
      <c r="E7" s="151">
        <f t="shared" si="0"/>
        <v>-59</v>
      </c>
      <c r="F7" s="146">
        <f t="shared" si="1"/>
        <v>-7.5255102040816327E-2</v>
      </c>
      <c r="G7" s="136"/>
      <c r="I7" s="55"/>
      <c r="L7" s="56"/>
    </row>
    <row r="8" spans="2:12" ht="16.8" x14ac:dyDescent="0.3">
      <c r="B8" s="140" t="s">
        <v>44</v>
      </c>
      <c r="C8" s="151">
        <f>'From State&amp;Country +Charts'!G$497</f>
        <v>60</v>
      </c>
      <c r="D8" s="151">
        <f>'From State&amp;Country +Charts'!G$485</f>
        <v>82</v>
      </c>
      <c r="E8" s="151">
        <f t="shared" si="0"/>
        <v>-22</v>
      </c>
      <c r="F8" s="146">
        <f t="shared" si="1"/>
        <v>-0.26829268292682928</v>
      </c>
      <c r="G8" s="136"/>
      <c r="I8" s="55"/>
      <c r="L8" s="56"/>
    </row>
    <row r="9" spans="2:12" ht="16.8" x14ac:dyDescent="0.3">
      <c r="B9" s="140" t="s">
        <v>45</v>
      </c>
      <c r="C9" s="151">
        <f>'From State&amp;Country +Charts'!H$497</f>
        <v>3157</v>
      </c>
      <c r="D9" s="151">
        <f>'From State&amp;Country +Charts'!H$485</f>
        <v>3844</v>
      </c>
      <c r="E9" s="151">
        <f t="shared" si="0"/>
        <v>-687</v>
      </c>
      <c r="F9" s="146">
        <f t="shared" si="1"/>
        <v>-0.17872008324661812</v>
      </c>
      <c r="G9" s="136"/>
      <c r="I9" s="55"/>
      <c r="L9" s="56"/>
    </row>
    <row r="10" spans="2:12" ht="16.8" x14ac:dyDescent="0.3">
      <c r="B10" s="140" t="s">
        <v>46</v>
      </c>
      <c r="C10" s="151">
        <f>'From State&amp;Country +Charts'!I$497</f>
        <v>540</v>
      </c>
      <c r="D10" s="151">
        <f>'From State&amp;Country +Charts'!I$485</f>
        <v>641</v>
      </c>
      <c r="E10" s="151">
        <f t="shared" si="0"/>
        <v>-101</v>
      </c>
      <c r="F10" s="146">
        <f t="shared" si="1"/>
        <v>-0.15756630265210608</v>
      </c>
      <c r="G10" s="136"/>
      <c r="I10" s="55"/>
      <c r="L10" s="56"/>
    </row>
    <row r="11" spans="2:12" ht="16.8" x14ac:dyDescent="0.3">
      <c r="B11" s="140" t="s">
        <v>47</v>
      </c>
      <c r="C11" s="151">
        <f>'From State&amp;Country +Charts'!J$497</f>
        <v>81</v>
      </c>
      <c r="D11" s="151">
        <f>'From State&amp;Country +Charts'!J$485</f>
        <v>84</v>
      </c>
      <c r="E11" s="151">
        <f t="shared" si="0"/>
        <v>-3</v>
      </c>
      <c r="F11" s="146">
        <f t="shared" si="1"/>
        <v>-3.5714285714285712E-2</v>
      </c>
      <c r="G11" s="136"/>
      <c r="I11" s="55"/>
      <c r="L11" s="56"/>
    </row>
    <row r="12" spans="2:12" ht="16.8" x14ac:dyDescent="0.3">
      <c r="B12" s="140" t="s">
        <v>48</v>
      </c>
      <c r="C12" s="151">
        <f>'From State&amp;Country +Charts'!K$497</f>
        <v>25</v>
      </c>
      <c r="D12" s="151">
        <f>'From State&amp;Country +Charts'!K$485</f>
        <v>29</v>
      </c>
      <c r="E12" s="151">
        <f t="shared" si="0"/>
        <v>-4</v>
      </c>
      <c r="F12" s="146">
        <f t="shared" si="1"/>
        <v>-0.13793103448275862</v>
      </c>
      <c r="G12" s="136"/>
      <c r="I12" s="55"/>
      <c r="L12" s="56"/>
    </row>
    <row r="13" spans="2:12" ht="16.8" x14ac:dyDescent="0.3">
      <c r="B13" s="140" t="s">
        <v>49</v>
      </c>
      <c r="C13" s="151">
        <f>'From State&amp;Country +Charts'!L$497</f>
        <v>721</v>
      </c>
      <c r="D13" s="151">
        <f>'From State&amp;Country +Charts'!L$485</f>
        <v>792</v>
      </c>
      <c r="E13" s="151">
        <f t="shared" si="0"/>
        <v>-71</v>
      </c>
      <c r="F13" s="146">
        <f t="shared" si="1"/>
        <v>-8.9646464646464641E-2</v>
      </c>
      <c r="G13" s="136"/>
      <c r="I13" s="55"/>
      <c r="L13" s="56"/>
    </row>
    <row r="14" spans="2:12" ht="16.8" x14ac:dyDescent="0.3">
      <c r="B14" s="140" t="s">
        <v>50</v>
      </c>
      <c r="C14" s="151">
        <f>'From State&amp;Country +Charts'!M$497</f>
        <v>365</v>
      </c>
      <c r="D14" s="151">
        <f>'From State&amp;Country +Charts'!M$485</f>
        <v>341</v>
      </c>
      <c r="E14" s="151">
        <f t="shared" si="0"/>
        <v>24</v>
      </c>
      <c r="F14" s="146">
        <f t="shared" si="1"/>
        <v>7.0381231671554259E-2</v>
      </c>
      <c r="G14" s="136"/>
      <c r="I14" s="55"/>
      <c r="L14" s="56"/>
    </row>
    <row r="15" spans="2:12" ht="16.8" x14ac:dyDescent="0.3">
      <c r="B15" s="140" t="s">
        <v>51</v>
      </c>
      <c r="C15" s="151">
        <f>'From State&amp;Country +Charts'!N$497</f>
        <v>249</v>
      </c>
      <c r="D15" s="151">
        <f>'From State&amp;Country +Charts'!N$485</f>
        <v>286</v>
      </c>
      <c r="E15" s="151">
        <f t="shared" si="0"/>
        <v>-37</v>
      </c>
      <c r="F15" s="146">
        <f t="shared" si="1"/>
        <v>-0.12937062937062938</v>
      </c>
      <c r="G15" s="136"/>
      <c r="I15" s="55"/>
      <c r="L15" s="56"/>
    </row>
    <row r="16" spans="2:12" ht="16.8" x14ac:dyDescent="0.3">
      <c r="B16" s="140" t="s">
        <v>52</v>
      </c>
      <c r="C16" s="151">
        <f>'From State&amp;Country +Charts'!O$497</f>
        <v>539</v>
      </c>
      <c r="D16" s="151">
        <f>'From State&amp;Country +Charts'!O$485</f>
        <v>577</v>
      </c>
      <c r="E16" s="151">
        <f t="shared" si="0"/>
        <v>-38</v>
      </c>
      <c r="F16" s="146">
        <f t="shared" si="1"/>
        <v>-6.5857885615251299E-2</v>
      </c>
      <c r="G16" s="136"/>
      <c r="I16" s="55"/>
      <c r="L16" s="56"/>
    </row>
    <row r="17" spans="2:12" ht="16.8" x14ac:dyDescent="0.3">
      <c r="B17" s="140" t="s">
        <v>53</v>
      </c>
      <c r="C17" s="151">
        <f>'From State&amp;Country +Charts'!P$497</f>
        <v>362</v>
      </c>
      <c r="D17" s="151">
        <f>'From State&amp;Country +Charts'!P$485</f>
        <v>402</v>
      </c>
      <c r="E17" s="151">
        <f t="shared" si="0"/>
        <v>-40</v>
      </c>
      <c r="F17" s="146">
        <f t="shared" si="1"/>
        <v>-9.950248756218906E-2</v>
      </c>
      <c r="G17" s="136"/>
      <c r="I17" s="55"/>
      <c r="L17" s="56"/>
    </row>
    <row r="18" spans="2:12" ht="16.8" x14ac:dyDescent="0.3">
      <c r="B18" s="140" t="s">
        <v>54</v>
      </c>
      <c r="C18" s="151">
        <f>'From State&amp;Country +Charts'!Q$497</f>
        <v>150</v>
      </c>
      <c r="D18" s="151">
        <f>'From State&amp;Country +Charts'!Q$485</f>
        <v>186</v>
      </c>
      <c r="E18" s="151">
        <f t="shared" si="0"/>
        <v>-36</v>
      </c>
      <c r="F18" s="146">
        <f t="shared" si="1"/>
        <v>-0.19354838709677419</v>
      </c>
      <c r="G18" s="136"/>
      <c r="I18" s="55"/>
      <c r="L18" s="56"/>
    </row>
    <row r="19" spans="2:12" ht="16.8" x14ac:dyDescent="0.3">
      <c r="B19" s="140" t="s">
        <v>55</v>
      </c>
      <c r="C19" s="151">
        <f>'From State&amp;Country +Charts'!R$497</f>
        <v>97</v>
      </c>
      <c r="D19" s="151">
        <f>'From State&amp;Country +Charts'!R$485</f>
        <v>114</v>
      </c>
      <c r="E19" s="151">
        <f t="shared" si="0"/>
        <v>-17</v>
      </c>
      <c r="F19" s="146">
        <f t="shared" si="1"/>
        <v>-0.14912280701754385</v>
      </c>
      <c r="G19" s="136"/>
      <c r="I19" s="55"/>
      <c r="L19" s="56"/>
    </row>
    <row r="20" spans="2:12" ht="16.8" x14ac:dyDescent="0.3">
      <c r="B20" s="140" t="s">
        <v>56</v>
      </c>
      <c r="C20" s="151">
        <f>'From State&amp;Country +Charts'!S$497</f>
        <v>111</v>
      </c>
      <c r="D20" s="151">
        <f>'From State&amp;Country +Charts'!S$485</f>
        <v>122</v>
      </c>
      <c r="E20" s="151">
        <f t="shared" si="0"/>
        <v>-11</v>
      </c>
      <c r="F20" s="146">
        <f t="shared" si="1"/>
        <v>-9.0163934426229511E-2</v>
      </c>
      <c r="G20" s="136"/>
      <c r="I20" s="55"/>
      <c r="L20" s="56"/>
    </row>
    <row r="21" spans="2:12" ht="16.8" x14ac:dyDescent="0.3">
      <c r="B21" s="140" t="s">
        <v>57</v>
      </c>
      <c r="C21" s="151">
        <f>'From State&amp;Country +Charts'!T$497</f>
        <v>78</v>
      </c>
      <c r="D21" s="151">
        <f>'From State&amp;Country +Charts'!T$485</f>
        <v>67</v>
      </c>
      <c r="E21" s="151">
        <f t="shared" si="0"/>
        <v>11</v>
      </c>
      <c r="F21" s="146">
        <f t="shared" si="1"/>
        <v>0.16417910447761194</v>
      </c>
      <c r="G21" s="136"/>
      <c r="I21" s="55"/>
      <c r="L21" s="56"/>
    </row>
    <row r="22" spans="2:12" ht="16.8" x14ac:dyDescent="0.3">
      <c r="B22" s="140" t="s">
        <v>58</v>
      </c>
      <c r="C22" s="151">
        <f>'From State&amp;Country +Charts'!U$497</f>
        <v>100</v>
      </c>
      <c r="D22" s="151">
        <f>'From State&amp;Country +Charts'!U$485</f>
        <v>113</v>
      </c>
      <c r="E22" s="151">
        <f t="shared" si="0"/>
        <v>-13</v>
      </c>
      <c r="F22" s="146">
        <f t="shared" si="1"/>
        <v>-0.11504424778761062</v>
      </c>
      <c r="G22" s="136"/>
      <c r="I22" s="55"/>
      <c r="L22" s="56"/>
    </row>
    <row r="23" spans="2:12" ht="16.8" x14ac:dyDescent="0.3">
      <c r="B23" s="140" t="s">
        <v>59</v>
      </c>
      <c r="C23" s="151">
        <f>'From State&amp;Country +Charts'!V$497</f>
        <v>31</v>
      </c>
      <c r="D23" s="151">
        <f>'From State&amp;Country +Charts'!V$485</f>
        <v>37</v>
      </c>
      <c r="E23" s="151">
        <f t="shared" si="0"/>
        <v>-6</v>
      </c>
      <c r="F23" s="146">
        <f t="shared" si="1"/>
        <v>-0.16216216216216217</v>
      </c>
      <c r="G23" s="136"/>
      <c r="I23" s="55"/>
      <c r="L23" s="56"/>
    </row>
    <row r="24" spans="2:12" ht="16.8" x14ac:dyDescent="0.3">
      <c r="B24" s="140" t="s">
        <v>60</v>
      </c>
      <c r="C24" s="151">
        <f>'From State&amp;Country +Charts'!W$497</f>
        <v>199</v>
      </c>
      <c r="D24" s="151">
        <f>'From State&amp;Country +Charts'!W$485</f>
        <v>182</v>
      </c>
      <c r="E24" s="151">
        <f t="shared" si="0"/>
        <v>17</v>
      </c>
      <c r="F24" s="146">
        <f t="shared" si="1"/>
        <v>9.3406593406593408E-2</v>
      </c>
      <c r="G24" s="136"/>
      <c r="I24" s="55"/>
      <c r="L24" s="56"/>
    </row>
    <row r="25" spans="2:12" ht="16.8" x14ac:dyDescent="0.3">
      <c r="B25" s="140" t="s">
        <v>61</v>
      </c>
      <c r="C25" s="151">
        <f>'From State&amp;Country +Charts'!X$497</f>
        <v>215</v>
      </c>
      <c r="D25" s="151">
        <f>'From State&amp;Country +Charts'!X$485</f>
        <v>296</v>
      </c>
      <c r="E25" s="151">
        <f t="shared" si="0"/>
        <v>-81</v>
      </c>
      <c r="F25" s="146">
        <f t="shared" si="1"/>
        <v>-0.27364864864864863</v>
      </c>
      <c r="G25" s="136"/>
      <c r="I25" s="55"/>
      <c r="L25" s="56"/>
    </row>
    <row r="26" spans="2:12" ht="16.8" x14ac:dyDescent="0.3">
      <c r="B26" s="140" t="s">
        <v>62</v>
      </c>
      <c r="C26" s="151">
        <f>'From State&amp;Country +Charts'!Y$497</f>
        <v>218</v>
      </c>
      <c r="D26" s="151">
        <f>'From State&amp;Country +Charts'!Y$485</f>
        <v>294</v>
      </c>
      <c r="E26" s="151">
        <f t="shared" si="0"/>
        <v>-76</v>
      </c>
      <c r="F26" s="146">
        <f t="shared" si="1"/>
        <v>-0.25850340136054423</v>
      </c>
      <c r="G26" s="136"/>
      <c r="I26" s="55"/>
      <c r="L26" s="56"/>
    </row>
    <row r="27" spans="2:12" ht="16.8" x14ac:dyDescent="0.3">
      <c r="B27" s="140" t="s">
        <v>63</v>
      </c>
      <c r="C27" s="151">
        <f>'From State&amp;Country +Charts'!Z$497</f>
        <v>193</v>
      </c>
      <c r="D27" s="151">
        <f>'From State&amp;Country +Charts'!Z$485</f>
        <v>226</v>
      </c>
      <c r="E27" s="151">
        <f t="shared" si="0"/>
        <v>-33</v>
      </c>
      <c r="F27" s="146">
        <f t="shared" si="1"/>
        <v>-0.14601769911504425</v>
      </c>
      <c r="G27" s="136"/>
      <c r="I27" s="55"/>
      <c r="L27" s="56"/>
    </row>
    <row r="28" spans="2:12" ht="16.8" x14ac:dyDescent="0.3">
      <c r="B28" s="140" t="s">
        <v>64</v>
      </c>
      <c r="C28" s="151">
        <f>'From State&amp;Country +Charts'!AA$497</f>
        <v>32</v>
      </c>
      <c r="D28" s="151">
        <f>'From State&amp;Country +Charts'!AA$485</f>
        <v>38</v>
      </c>
      <c r="E28" s="151">
        <f t="shared" si="0"/>
        <v>-6</v>
      </c>
      <c r="F28" s="146">
        <f t="shared" si="1"/>
        <v>-0.15789473684210525</v>
      </c>
      <c r="G28" s="136"/>
      <c r="I28" s="55"/>
      <c r="L28" s="56"/>
    </row>
    <row r="29" spans="2:12" ht="16.8" x14ac:dyDescent="0.3">
      <c r="B29" s="140" t="s">
        <v>65</v>
      </c>
      <c r="C29" s="151">
        <f>'From State&amp;Country +Charts'!AB$497</f>
        <v>175</v>
      </c>
      <c r="D29" s="151">
        <f>'From State&amp;Country +Charts'!AB$485</f>
        <v>202</v>
      </c>
      <c r="E29" s="151">
        <f t="shared" si="0"/>
        <v>-27</v>
      </c>
      <c r="F29" s="146">
        <f t="shared" si="1"/>
        <v>-0.13366336633663367</v>
      </c>
      <c r="G29" s="136"/>
      <c r="I29" s="55"/>
      <c r="L29" s="56"/>
    </row>
    <row r="30" spans="2:12" ht="16.8" x14ac:dyDescent="0.3">
      <c r="B30" s="140" t="s">
        <v>66</v>
      </c>
      <c r="C30" s="151">
        <f>'From State&amp;Country +Charts'!AC$497</f>
        <v>203</v>
      </c>
      <c r="D30" s="151">
        <f>'From State&amp;Country +Charts'!AC$485</f>
        <v>236</v>
      </c>
      <c r="E30" s="151">
        <f t="shared" si="0"/>
        <v>-33</v>
      </c>
      <c r="F30" s="146">
        <f t="shared" si="1"/>
        <v>-0.13983050847457626</v>
      </c>
      <c r="G30" s="136"/>
      <c r="I30" s="55"/>
      <c r="L30" s="56"/>
    </row>
    <row r="31" spans="2:12" ht="16.8" x14ac:dyDescent="0.3">
      <c r="B31" s="140" t="s">
        <v>67</v>
      </c>
      <c r="C31" s="151">
        <f>'From State&amp;Country +Charts'!AD$497</f>
        <v>56</v>
      </c>
      <c r="D31" s="151">
        <f>'From State&amp;Country +Charts'!AD$485</f>
        <v>84</v>
      </c>
      <c r="E31" s="151">
        <f t="shared" si="0"/>
        <v>-28</v>
      </c>
      <c r="F31" s="146">
        <f t="shared" si="1"/>
        <v>-0.33333333333333331</v>
      </c>
      <c r="G31" s="136"/>
      <c r="I31" s="55"/>
      <c r="L31" s="56"/>
    </row>
    <row r="32" spans="2:12" ht="16.8" x14ac:dyDescent="0.3">
      <c r="B32" s="140" t="s">
        <v>68</v>
      </c>
      <c r="C32" s="151">
        <f>'From State&amp;Country +Charts'!AE$497</f>
        <v>322</v>
      </c>
      <c r="D32" s="151">
        <f>'From State&amp;Country +Charts'!AE$485</f>
        <v>402</v>
      </c>
      <c r="E32" s="151">
        <f t="shared" si="0"/>
        <v>-80</v>
      </c>
      <c r="F32" s="146">
        <f t="shared" si="1"/>
        <v>-0.19900497512437812</v>
      </c>
      <c r="G32" s="136"/>
      <c r="I32" s="55"/>
      <c r="L32" s="56"/>
    </row>
    <row r="33" spans="2:12" ht="16.8" x14ac:dyDescent="0.3">
      <c r="B33" s="140" t="s">
        <v>69</v>
      </c>
      <c r="C33" s="151">
        <f>'From State&amp;Country +Charts'!AF$497</f>
        <v>32</v>
      </c>
      <c r="D33" s="151">
        <f>'From State&amp;Country +Charts'!AF$485</f>
        <v>49</v>
      </c>
      <c r="E33" s="151">
        <f t="shared" si="0"/>
        <v>-17</v>
      </c>
      <c r="F33" s="146">
        <f t="shared" si="1"/>
        <v>-0.34693877551020408</v>
      </c>
      <c r="G33" s="136"/>
      <c r="I33" s="55"/>
      <c r="L33" s="56"/>
    </row>
    <row r="34" spans="2:12" ht="16.8" x14ac:dyDescent="0.3">
      <c r="B34" s="140" t="s">
        <v>70</v>
      </c>
      <c r="C34" s="151">
        <f>'From State&amp;Country +Charts'!AG$497</f>
        <v>173</v>
      </c>
      <c r="D34" s="151">
        <f>'From State&amp;Country +Charts'!AG$485</f>
        <v>211</v>
      </c>
      <c r="E34" s="151">
        <f t="shared" si="0"/>
        <v>-38</v>
      </c>
      <c r="F34" s="146">
        <f t="shared" si="1"/>
        <v>-0.18009478672985782</v>
      </c>
      <c r="G34" s="136"/>
      <c r="I34" s="55"/>
      <c r="L34" s="56"/>
    </row>
    <row r="35" spans="2:12" ht="16.8" x14ac:dyDescent="0.3">
      <c r="B35" s="140" t="s">
        <v>71</v>
      </c>
      <c r="C35" s="151">
        <f>'From State&amp;Country +Charts'!AH$497</f>
        <v>112</v>
      </c>
      <c r="D35" s="151">
        <f>'From State&amp;Country +Charts'!AH$485</f>
        <v>121</v>
      </c>
      <c r="E35" s="151">
        <f t="shared" si="0"/>
        <v>-9</v>
      </c>
      <c r="F35" s="146">
        <f t="shared" si="1"/>
        <v>-7.43801652892562E-2</v>
      </c>
      <c r="G35" s="136"/>
      <c r="I35" s="55"/>
      <c r="L35" s="56"/>
    </row>
    <row r="36" spans="2:12" ht="16.8" x14ac:dyDescent="0.3">
      <c r="B36" s="140" t="s">
        <v>72</v>
      </c>
      <c r="C36" s="151">
        <f>'From State&amp;Country +Charts'!AI$497</f>
        <v>392</v>
      </c>
      <c r="D36" s="151">
        <f>'From State&amp;Country +Charts'!AI$485</f>
        <v>421</v>
      </c>
      <c r="E36" s="151">
        <f t="shared" si="0"/>
        <v>-29</v>
      </c>
      <c r="F36" s="146">
        <f t="shared" si="1"/>
        <v>-6.8883610451306407E-2</v>
      </c>
      <c r="G36" s="136"/>
      <c r="I36" s="55"/>
      <c r="L36" s="56"/>
    </row>
    <row r="37" spans="2:12" ht="16.8" x14ac:dyDescent="0.3">
      <c r="B37" s="140" t="s">
        <v>73</v>
      </c>
      <c r="C37" s="151">
        <f>'From State&amp;Country +Charts'!AJ$497</f>
        <v>269</v>
      </c>
      <c r="D37" s="151">
        <f>'From State&amp;Country +Charts'!AJ$485</f>
        <v>338</v>
      </c>
      <c r="E37" s="151">
        <f t="shared" si="0"/>
        <v>-69</v>
      </c>
      <c r="F37" s="146">
        <f t="shared" si="1"/>
        <v>-0.20414201183431951</v>
      </c>
      <c r="G37" s="136"/>
      <c r="I37" s="55"/>
      <c r="L37" s="56"/>
    </row>
    <row r="38" spans="2:12" ht="16.8" x14ac:dyDescent="0.3">
      <c r="B38" s="140" t="s">
        <v>74</v>
      </c>
      <c r="C38" s="151">
        <f>'From State&amp;Country +Charts'!AK$497</f>
        <v>38</v>
      </c>
      <c r="D38" s="151">
        <f>'From State&amp;Country +Charts'!AK$485</f>
        <v>49</v>
      </c>
      <c r="E38" s="151">
        <f t="shared" si="0"/>
        <v>-11</v>
      </c>
      <c r="F38" s="146">
        <f t="shared" si="1"/>
        <v>-0.22448979591836735</v>
      </c>
      <c r="G38" s="136"/>
      <c r="I38" s="55"/>
      <c r="L38" s="56"/>
    </row>
    <row r="39" spans="2:12" ht="16.8" x14ac:dyDescent="0.3">
      <c r="B39" s="140" t="s">
        <v>75</v>
      </c>
      <c r="C39" s="151">
        <f>'From State&amp;Country +Charts'!AL$497</f>
        <v>222</v>
      </c>
      <c r="D39" s="151">
        <f>'From State&amp;Country +Charts'!AL$485</f>
        <v>270</v>
      </c>
      <c r="E39" s="151">
        <f t="shared" si="0"/>
        <v>-48</v>
      </c>
      <c r="F39" s="146">
        <f t="shared" si="1"/>
        <v>-0.17777777777777778</v>
      </c>
      <c r="G39" s="136"/>
      <c r="I39" s="55"/>
      <c r="L39" s="56"/>
    </row>
    <row r="40" spans="2:12" ht="16.8" x14ac:dyDescent="0.3">
      <c r="B40" s="140" t="s">
        <v>76</v>
      </c>
      <c r="C40" s="151">
        <f>'From State&amp;Country +Charts'!AM$497</f>
        <v>125</v>
      </c>
      <c r="D40" s="151">
        <f>'From State&amp;Country +Charts'!AM$485</f>
        <v>111</v>
      </c>
      <c r="E40" s="151">
        <f t="shared" si="0"/>
        <v>14</v>
      </c>
      <c r="F40" s="146">
        <f t="shared" si="1"/>
        <v>0.12612612612612611</v>
      </c>
      <c r="G40" s="136"/>
      <c r="I40" s="55"/>
      <c r="L40" s="56"/>
    </row>
    <row r="41" spans="2:12" ht="16.8" x14ac:dyDescent="0.3">
      <c r="B41" s="140" t="s">
        <v>77</v>
      </c>
      <c r="C41" s="151">
        <f>'From State&amp;Country +Charts'!AN$497</f>
        <v>1613</v>
      </c>
      <c r="D41" s="151">
        <f>'From State&amp;Country +Charts'!AN$485</f>
        <v>1873</v>
      </c>
      <c r="E41" s="151">
        <f t="shared" si="0"/>
        <v>-260</v>
      </c>
      <c r="F41" s="146">
        <f t="shared" si="1"/>
        <v>-0.1388147357180993</v>
      </c>
      <c r="G41" s="136"/>
      <c r="I41" s="55"/>
      <c r="L41" s="56"/>
    </row>
    <row r="42" spans="2:12" ht="16.8" x14ac:dyDescent="0.3">
      <c r="B42" s="140" t="s">
        <v>78</v>
      </c>
      <c r="C42" s="151">
        <f>'From State&amp;Country +Charts'!AO$497</f>
        <v>270</v>
      </c>
      <c r="D42" s="151">
        <f>'From State&amp;Country +Charts'!AO$485</f>
        <v>293</v>
      </c>
      <c r="E42" s="151">
        <f t="shared" si="0"/>
        <v>-23</v>
      </c>
      <c r="F42" s="146">
        <f t="shared" si="1"/>
        <v>-7.8498293515358364E-2</v>
      </c>
      <c r="G42" s="136"/>
      <c r="I42" s="55"/>
      <c r="L42" s="56"/>
    </row>
    <row r="43" spans="2:12" ht="16.8" x14ac:dyDescent="0.3">
      <c r="B43" s="140" t="s">
        <v>79</v>
      </c>
      <c r="C43" s="151">
        <f>'From State&amp;Country +Charts'!AP$497</f>
        <v>30</v>
      </c>
      <c r="D43" s="151">
        <f>'From State&amp;Country +Charts'!AP$485</f>
        <v>20</v>
      </c>
      <c r="E43" s="151">
        <f t="shared" si="0"/>
        <v>10</v>
      </c>
      <c r="F43" s="146">
        <f t="shared" si="1"/>
        <v>0.5</v>
      </c>
      <c r="G43" s="136"/>
      <c r="I43" s="55"/>
      <c r="L43" s="56"/>
    </row>
    <row r="44" spans="2:12" ht="16.8" x14ac:dyDescent="0.3">
      <c r="B44" s="140" t="s">
        <v>80</v>
      </c>
      <c r="C44" s="151">
        <f>'From State&amp;Country +Charts'!AQ$497</f>
        <v>144</v>
      </c>
      <c r="D44" s="151">
        <f>'From State&amp;Country +Charts'!AQ$485</f>
        <v>112</v>
      </c>
      <c r="E44" s="151">
        <f t="shared" si="0"/>
        <v>32</v>
      </c>
      <c r="F44" s="146">
        <f t="shared" si="1"/>
        <v>0.2857142857142857</v>
      </c>
      <c r="G44" s="136"/>
      <c r="I44" s="55"/>
      <c r="L44" s="56"/>
    </row>
    <row r="45" spans="2:12" ht="16.8" x14ac:dyDescent="0.3">
      <c r="B45" s="140" t="s">
        <v>81</v>
      </c>
      <c r="C45" s="151">
        <f>'From State&amp;Country +Charts'!AR$497</f>
        <v>36</v>
      </c>
      <c r="D45" s="151">
        <f>'From State&amp;Country +Charts'!AR$485</f>
        <v>45</v>
      </c>
      <c r="E45" s="151">
        <f t="shared" si="0"/>
        <v>-9</v>
      </c>
      <c r="F45" s="146">
        <f t="shared" si="1"/>
        <v>-0.2</v>
      </c>
      <c r="G45" s="136"/>
      <c r="I45" s="55"/>
      <c r="L45" s="56"/>
    </row>
    <row r="46" spans="2:12" ht="16.8" x14ac:dyDescent="0.3">
      <c r="B46" s="140" t="s">
        <v>82</v>
      </c>
      <c r="C46" s="151">
        <f>'From State&amp;Country +Charts'!AS$497</f>
        <v>175</v>
      </c>
      <c r="D46" s="151">
        <f>'From State&amp;Country +Charts'!AS$485</f>
        <v>189</v>
      </c>
      <c r="E46" s="151">
        <f t="shared" si="0"/>
        <v>-14</v>
      </c>
      <c r="F46" s="146">
        <f t="shared" si="1"/>
        <v>-7.407407407407407E-2</v>
      </c>
      <c r="G46" s="136"/>
      <c r="I46" s="55"/>
      <c r="L46" s="56"/>
    </row>
    <row r="47" spans="2:12" ht="16.8" x14ac:dyDescent="0.3">
      <c r="B47" s="140" t="s">
        <v>83</v>
      </c>
      <c r="C47" s="151">
        <f>'From State&amp;Country +Charts'!AT$497</f>
        <v>1169</v>
      </c>
      <c r="D47" s="151">
        <f>'From State&amp;Country +Charts'!AT$485</f>
        <v>1170</v>
      </c>
      <c r="E47" s="151">
        <f t="shared" si="0"/>
        <v>-1</v>
      </c>
      <c r="F47" s="146">
        <f t="shared" si="1"/>
        <v>-8.547008547008547E-4</v>
      </c>
      <c r="G47" s="136"/>
      <c r="I47" s="55"/>
      <c r="L47" s="56"/>
    </row>
    <row r="48" spans="2:12" ht="16.8" x14ac:dyDescent="0.3">
      <c r="B48" s="140" t="s">
        <v>84</v>
      </c>
      <c r="C48" s="151">
        <f>'From State&amp;Country +Charts'!AU$497</f>
        <v>313</v>
      </c>
      <c r="D48" s="151">
        <f>'From State&amp;Country +Charts'!AU$485</f>
        <v>328</v>
      </c>
      <c r="E48" s="151">
        <f t="shared" si="0"/>
        <v>-15</v>
      </c>
      <c r="F48" s="146">
        <f t="shared" si="1"/>
        <v>-4.573170731707317E-2</v>
      </c>
      <c r="G48" s="136"/>
      <c r="I48" s="55"/>
      <c r="L48" s="56"/>
    </row>
    <row r="49" spans="2:12" ht="16.8" x14ac:dyDescent="0.3">
      <c r="B49" s="140" t="s">
        <v>85</v>
      </c>
      <c r="C49" s="151">
        <f>'From State&amp;Country +Charts'!AV$497</f>
        <v>32</v>
      </c>
      <c r="D49" s="151">
        <f>'From State&amp;Country +Charts'!AV$485</f>
        <v>25</v>
      </c>
      <c r="E49" s="151">
        <f t="shared" si="0"/>
        <v>7</v>
      </c>
      <c r="F49" s="146">
        <f t="shared" si="1"/>
        <v>0.28000000000000003</v>
      </c>
      <c r="G49" s="136"/>
      <c r="I49" s="55"/>
      <c r="L49" s="56"/>
    </row>
    <row r="50" spans="2:12" ht="16.8" x14ac:dyDescent="0.3">
      <c r="B50" s="140" t="s">
        <v>86</v>
      </c>
      <c r="C50" s="151">
        <f>'From State&amp;Country +Charts'!AW$497</f>
        <v>317</v>
      </c>
      <c r="D50" s="151">
        <f>'From State&amp;Country +Charts'!AW$485</f>
        <v>349</v>
      </c>
      <c r="E50" s="151">
        <f t="shared" si="0"/>
        <v>-32</v>
      </c>
      <c r="F50" s="146">
        <f t="shared" si="1"/>
        <v>-9.1690544412607447E-2</v>
      </c>
      <c r="G50" s="136"/>
      <c r="I50" s="55"/>
      <c r="L50" s="56"/>
    </row>
    <row r="51" spans="2:12" ht="16.8" x14ac:dyDescent="0.3">
      <c r="B51" s="140" t="s">
        <v>87</v>
      </c>
      <c r="C51" s="151">
        <f>'From State&amp;Country +Charts'!AX$497</f>
        <v>0</v>
      </c>
      <c r="D51" s="151">
        <f>'From State&amp;Country +Charts'!AX$485</f>
        <v>0</v>
      </c>
      <c r="E51" s="151">
        <f t="shared" si="0"/>
        <v>0</v>
      </c>
      <c r="F51" s="146">
        <f>IFERROR((E51/D51),0)</f>
        <v>0</v>
      </c>
      <c r="G51" s="136"/>
      <c r="I51" s="55"/>
      <c r="L51" s="56"/>
    </row>
    <row r="52" spans="2:12" ht="16.8" x14ac:dyDescent="0.3">
      <c r="B52" s="140" t="s">
        <v>88</v>
      </c>
      <c r="C52" s="151">
        <f>'From State&amp;Country +Charts'!AY$497</f>
        <v>18</v>
      </c>
      <c r="D52" s="151">
        <f>'From State&amp;Country +Charts'!AY$485</f>
        <v>23</v>
      </c>
      <c r="E52" s="151">
        <f t="shared" si="0"/>
        <v>-5</v>
      </c>
      <c r="F52" s="146">
        <f t="shared" si="1"/>
        <v>-0.21739130434782608</v>
      </c>
      <c r="G52" s="136"/>
      <c r="I52" s="55"/>
      <c r="L52" s="56"/>
    </row>
    <row r="53" spans="2:12" ht="16.8" x14ac:dyDescent="0.3">
      <c r="B53" s="140" t="s">
        <v>89</v>
      </c>
      <c r="C53" s="151">
        <f>'From State&amp;Country +Charts'!AZ$497</f>
        <v>174</v>
      </c>
      <c r="D53" s="151">
        <f>'From State&amp;Country +Charts'!AZ$485</f>
        <v>188</v>
      </c>
      <c r="E53" s="151">
        <f t="shared" si="0"/>
        <v>-14</v>
      </c>
      <c r="F53" s="146">
        <f t="shared" si="1"/>
        <v>-7.4468085106382975E-2</v>
      </c>
      <c r="G53" s="136"/>
      <c r="I53" s="55"/>
      <c r="L53" s="56"/>
    </row>
    <row r="54" spans="2:12" ht="16.8" x14ac:dyDescent="0.3">
      <c r="B54" s="140" t="s">
        <v>90</v>
      </c>
      <c r="C54" s="151">
        <f>'From State&amp;Country +Charts'!BA$497</f>
        <v>52</v>
      </c>
      <c r="D54" s="151">
        <f>'From State&amp;Country +Charts'!BA$485</f>
        <v>51</v>
      </c>
      <c r="E54" s="151">
        <f t="shared" si="0"/>
        <v>1</v>
      </c>
      <c r="F54" s="146">
        <f t="shared" si="1"/>
        <v>1.9607843137254902E-2</v>
      </c>
      <c r="G54" s="136"/>
      <c r="I54" s="55"/>
      <c r="L54" s="56"/>
    </row>
    <row r="55" spans="2:12" ht="16.8" x14ac:dyDescent="0.3">
      <c r="B55" s="140" t="s">
        <v>302</v>
      </c>
      <c r="C55" s="151">
        <f>'From State&amp;Country +Charts'!BB$497</f>
        <v>47</v>
      </c>
      <c r="D55" s="151">
        <f>'From State&amp;Country +Charts'!BB$485</f>
        <v>46</v>
      </c>
      <c r="E55" s="151">
        <f t="shared" si="0"/>
        <v>1</v>
      </c>
      <c r="F55" s="146">
        <f t="shared" si="1"/>
        <v>2.1739130434782608E-2</v>
      </c>
      <c r="G55" s="136"/>
      <c r="I55" s="55"/>
      <c r="L55" s="56"/>
    </row>
    <row r="56" spans="2:12" ht="17.399999999999999" thickBot="1" x14ac:dyDescent="0.35">
      <c r="B56" s="141" t="s">
        <v>631</v>
      </c>
      <c r="C56" s="152">
        <f>SUM('From State&amp;Country +Charts'!$BO$497:$BQ$497)</f>
        <v>2222</v>
      </c>
      <c r="D56" s="152">
        <f>SUM('From State&amp;Country +Charts'!$BO$485:$BQ$485)</f>
        <v>2053</v>
      </c>
      <c r="E56" s="152">
        <f t="shared" si="0"/>
        <v>169</v>
      </c>
      <c r="F56" s="147">
        <f t="shared" si="1"/>
        <v>8.2318558207501225E-2</v>
      </c>
      <c r="G56" s="136"/>
      <c r="I56" s="55"/>
      <c r="L56" s="56"/>
    </row>
    <row r="57" spans="2:12" s="42" customFormat="1" ht="18" thickTop="1" x14ac:dyDescent="0.3">
      <c r="B57" s="153" t="s">
        <v>0</v>
      </c>
      <c r="C57" s="148">
        <f>SUM(C5:C56)</f>
        <v>17257</v>
      </c>
      <c r="D57" s="148">
        <f>SUM(D5:D56)</f>
        <v>19145</v>
      </c>
      <c r="E57" s="148">
        <f>SUM(E5:E56)</f>
        <v>-1888</v>
      </c>
      <c r="F57" s="149">
        <f>IFERROR((E57/D57),1)</f>
        <v>-9.8615826586576125E-2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92" activePane="bottomRight" state="frozen"/>
      <selection activeCell="CD4" sqref="CD4"/>
      <selection pane="topRight" activeCell="CD4" sqref="CD4"/>
      <selection pane="bottomLeft" activeCell="CD4" sqref="CD4"/>
      <selection pane="bottomRight" activeCell="CD4" sqref="CD4"/>
    </sheetView>
  </sheetViews>
  <sheetFormatPr defaultColWidth="6.1796875" defaultRowHeight="13.2" x14ac:dyDescent="0.25"/>
  <cols>
    <col min="1" max="1" width="27.36328125" style="9" customWidth="1"/>
    <col min="2" max="2" width="10.9062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839</v>
      </c>
      <c r="AB3" s="133" t="str">
        <f>G3</f>
        <v>August 2023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69</v>
      </c>
      <c r="C6" s="136">
        <v>0</v>
      </c>
      <c r="D6" s="136">
        <v>0</v>
      </c>
      <c r="E6" s="136">
        <v>4</v>
      </c>
      <c r="F6" s="136">
        <v>0</v>
      </c>
      <c r="G6" s="136">
        <v>1</v>
      </c>
      <c r="H6" s="136">
        <v>2</v>
      </c>
      <c r="I6" s="136">
        <v>0</v>
      </c>
      <c r="J6" s="136">
        <v>0</v>
      </c>
      <c r="K6" s="136">
        <v>0</v>
      </c>
      <c r="L6" s="136">
        <v>0</v>
      </c>
      <c r="M6" s="136">
        <v>0</v>
      </c>
      <c r="N6" s="136">
        <v>0</v>
      </c>
      <c r="O6" s="136">
        <v>0</v>
      </c>
      <c r="P6" s="136">
        <v>0</v>
      </c>
      <c r="Q6" s="136">
        <v>0</v>
      </c>
      <c r="R6" s="136">
        <v>0</v>
      </c>
      <c r="S6" s="136">
        <v>33</v>
      </c>
      <c r="T6" s="136">
        <v>1</v>
      </c>
      <c r="U6" s="136">
        <v>0</v>
      </c>
      <c r="V6" s="136">
        <v>0</v>
      </c>
      <c r="W6" s="136">
        <v>0</v>
      </c>
      <c r="X6" s="136">
        <v>0</v>
      </c>
      <c r="Y6" s="136">
        <v>0</v>
      </c>
      <c r="Z6" s="136">
        <v>0</v>
      </c>
      <c r="AA6" s="136">
        <v>0</v>
      </c>
      <c r="AB6" s="136">
        <v>0</v>
      </c>
      <c r="AC6" s="136">
        <v>6</v>
      </c>
      <c r="AD6" s="136">
        <v>0</v>
      </c>
      <c r="AE6" s="136">
        <v>0</v>
      </c>
      <c r="AF6" s="136">
        <v>0</v>
      </c>
      <c r="AG6" s="136">
        <v>8</v>
      </c>
      <c r="AH6" s="136">
        <v>4</v>
      </c>
      <c r="AI6" s="136">
        <v>0</v>
      </c>
      <c r="AJ6" s="136">
        <v>6</v>
      </c>
      <c r="AK6" s="136">
        <v>0</v>
      </c>
      <c r="AL6" s="136">
        <v>1</v>
      </c>
      <c r="AM6" s="136">
        <v>2</v>
      </c>
      <c r="AN6" s="136">
        <v>0</v>
      </c>
      <c r="AO6" s="136">
        <v>1</v>
      </c>
      <c r="AP6" s="136">
        <v>0</v>
      </c>
    </row>
    <row r="7" spans="1:42" customFormat="1" ht="15.6" x14ac:dyDescent="0.3">
      <c r="A7" s="159" t="s">
        <v>42</v>
      </c>
      <c r="B7" s="191">
        <v>209</v>
      </c>
      <c r="C7" s="136">
        <v>1</v>
      </c>
      <c r="D7" s="136">
        <v>2</v>
      </c>
      <c r="E7" s="136">
        <v>4</v>
      </c>
      <c r="F7" s="136">
        <v>1</v>
      </c>
      <c r="G7" s="136">
        <v>5</v>
      </c>
      <c r="H7" s="136">
        <v>10</v>
      </c>
      <c r="I7" s="136">
        <v>0</v>
      </c>
      <c r="J7" s="136">
        <v>4</v>
      </c>
      <c r="K7" s="136">
        <v>3</v>
      </c>
      <c r="L7" s="136">
        <v>0</v>
      </c>
      <c r="M7" s="136">
        <v>0</v>
      </c>
      <c r="N7" s="136">
        <v>0</v>
      </c>
      <c r="O7" s="136">
        <v>3</v>
      </c>
      <c r="P7" s="136">
        <v>3</v>
      </c>
      <c r="Q7" s="136">
        <v>3</v>
      </c>
      <c r="R7" s="136">
        <v>2</v>
      </c>
      <c r="S7" s="136">
        <v>33</v>
      </c>
      <c r="T7" s="136">
        <v>10</v>
      </c>
      <c r="U7" s="136">
        <v>1</v>
      </c>
      <c r="V7" s="136">
        <v>1</v>
      </c>
      <c r="W7" s="136">
        <v>3</v>
      </c>
      <c r="X7" s="136">
        <v>0</v>
      </c>
      <c r="Y7" s="136">
        <v>1</v>
      </c>
      <c r="Z7" s="136">
        <v>1</v>
      </c>
      <c r="AA7" s="136">
        <v>1</v>
      </c>
      <c r="AB7" s="136">
        <v>0</v>
      </c>
      <c r="AC7" s="136">
        <v>31</v>
      </c>
      <c r="AD7" s="136">
        <v>0</v>
      </c>
      <c r="AE7" s="136">
        <v>4</v>
      </c>
      <c r="AF7" s="136">
        <v>0</v>
      </c>
      <c r="AG7" s="136">
        <v>12</v>
      </c>
      <c r="AH7" s="136">
        <v>26</v>
      </c>
      <c r="AI7" s="136">
        <v>4</v>
      </c>
      <c r="AJ7" s="136">
        <v>19</v>
      </c>
      <c r="AK7" s="136">
        <v>1</v>
      </c>
      <c r="AL7" s="136">
        <v>0</v>
      </c>
      <c r="AM7" s="136">
        <v>12</v>
      </c>
      <c r="AN7" s="136">
        <v>3</v>
      </c>
      <c r="AO7" s="136">
        <v>0</v>
      </c>
      <c r="AP7" s="136">
        <v>5</v>
      </c>
    </row>
    <row r="8" spans="1:42" customFormat="1" ht="15.6" x14ac:dyDescent="0.3">
      <c r="A8" s="159" t="s">
        <v>43</v>
      </c>
      <c r="B8" s="191">
        <v>725</v>
      </c>
      <c r="C8" s="136">
        <v>1</v>
      </c>
      <c r="D8" s="136">
        <v>0</v>
      </c>
      <c r="E8" s="136">
        <v>21</v>
      </c>
      <c r="F8" s="136">
        <v>8</v>
      </c>
      <c r="G8" s="136">
        <v>16</v>
      </c>
      <c r="H8" s="136">
        <v>52</v>
      </c>
      <c r="I8" s="136">
        <v>1</v>
      </c>
      <c r="J8" s="136">
        <v>10</v>
      </c>
      <c r="K8" s="136">
        <v>4</v>
      </c>
      <c r="L8" s="136">
        <v>1</v>
      </c>
      <c r="M8" s="136">
        <v>1</v>
      </c>
      <c r="N8" s="136">
        <v>0</v>
      </c>
      <c r="O8" s="136">
        <v>13</v>
      </c>
      <c r="P8" s="136">
        <v>3</v>
      </c>
      <c r="Q8" s="136">
        <v>2</v>
      </c>
      <c r="R8" s="136">
        <v>2</v>
      </c>
      <c r="S8" s="136">
        <v>184</v>
      </c>
      <c r="T8" s="136">
        <v>42</v>
      </c>
      <c r="U8" s="136">
        <v>5</v>
      </c>
      <c r="V8" s="136">
        <v>0</v>
      </c>
      <c r="W8" s="136">
        <v>7</v>
      </c>
      <c r="X8" s="136">
        <v>1</v>
      </c>
      <c r="Y8" s="136">
        <v>4</v>
      </c>
      <c r="Z8" s="136">
        <v>2</v>
      </c>
      <c r="AA8" s="136">
        <v>2</v>
      </c>
      <c r="AB8" s="136">
        <v>1</v>
      </c>
      <c r="AC8" s="136">
        <v>92</v>
      </c>
      <c r="AD8" s="136">
        <v>0</v>
      </c>
      <c r="AE8" s="136">
        <v>12</v>
      </c>
      <c r="AF8" s="136">
        <v>0</v>
      </c>
      <c r="AG8" s="136">
        <v>79</v>
      </c>
      <c r="AH8" s="136">
        <v>53</v>
      </c>
      <c r="AI8" s="136">
        <v>8</v>
      </c>
      <c r="AJ8" s="136">
        <v>36</v>
      </c>
      <c r="AK8" s="136">
        <v>2</v>
      </c>
      <c r="AL8" s="136">
        <v>5</v>
      </c>
      <c r="AM8" s="136">
        <v>23</v>
      </c>
      <c r="AN8" s="136">
        <v>11</v>
      </c>
      <c r="AO8" s="136">
        <v>13</v>
      </c>
      <c r="AP8" s="136">
        <v>8</v>
      </c>
    </row>
    <row r="9" spans="1:42" customFormat="1" ht="15.6" x14ac:dyDescent="0.3">
      <c r="A9" s="159" t="s">
        <v>44</v>
      </c>
      <c r="B9" s="191">
        <v>60</v>
      </c>
      <c r="C9" s="136">
        <v>0</v>
      </c>
      <c r="D9" s="136">
        <v>0</v>
      </c>
      <c r="E9" s="136">
        <v>2</v>
      </c>
      <c r="F9" s="136">
        <v>0</v>
      </c>
      <c r="G9" s="136">
        <v>0</v>
      </c>
      <c r="H9" s="136">
        <v>3</v>
      </c>
      <c r="I9" s="136">
        <v>0</v>
      </c>
      <c r="J9" s="136">
        <v>0</v>
      </c>
      <c r="K9" s="136">
        <v>1</v>
      </c>
      <c r="L9" s="136">
        <v>0</v>
      </c>
      <c r="M9" s="136">
        <v>1</v>
      </c>
      <c r="N9" s="136">
        <v>0</v>
      </c>
      <c r="O9" s="136">
        <v>2</v>
      </c>
      <c r="P9" s="136">
        <v>0</v>
      </c>
      <c r="Q9" s="136">
        <v>0</v>
      </c>
      <c r="R9" s="136">
        <v>0</v>
      </c>
      <c r="S9" s="136">
        <v>15</v>
      </c>
      <c r="T9" s="136">
        <v>1</v>
      </c>
      <c r="U9" s="136">
        <v>0</v>
      </c>
      <c r="V9" s="136">
        <v>0</v>
      </c>
      <c r="W9" s="136">
        <v>2</v>
      </c>
      <c r="X9" s="136">
        <v>0</v>
      </c>
      <c r="Y9" s="136">
        <v>0</v>
      </c>
      <c r="Z9" s="136">
        <v>1</v>
      </c>
      <c r="AA9" s="136">
        <v>0</v>
      </c>
      <c r="AB9" s="136">
        <v>0</v>
      </c>
      <c r="AC9" s="136">
        <v>8</v>
      </c>
      <c r="AD9" s="136">
        <v>1</v>
      </c>
      <c r="AE9" s="136">
        <v>2</v>
      </c>
      <c r="AF9" s="136">
        <v>0</v>
      </c>
      <c r="AG9" s="136">
        <v>1</v>
      </c>
      <c r="AH9" s="136">
        <v>7</v>
      </c>
      <c r="AI9" s="136">
        <v>0</v>
      </c>
      <c r="AJ9" s="136">
        <v>6</v>
      </c>
      <c r="AK9" s="136">
        <v>0</v>
      </c>
      <c r="AL9" s="136">
        <v>0</v>
      </c>
      <c r="AM9" s="136">
        <v>4</v>
      </c>
      <c r="AN9" s="136">
        <v>1</v>
      </c>
      <c r="AO9" s="136">
        <v>0</v>
      </c>
      <c r="AP9" s="136">
        <v>2</v>
      </c>
    </row>
    <row r="10" spans="1:42" customFormat="1" ht="15.6" x14ac:dyDescent="0.3">
      <c r="A10" s="159" t="s">
        <v>45</v>
      </c>
      <c r="B10" s="191">
        <v>3157</v>
      </c>
      <c r="C10" s="136">
        <v>3</v>
      </c>
      <c r="D10" s="136">
        <v>2</v>
      </c>
      <c r="E10" s="136">
        <v>51</v>
      </c>
      <c r="F10" s="136">
        <v>14</v>
      </c>
      <c r="G10" s="136">
        <v>49</v>
      </c>
      <c r="H10" s="136">
        <v>269</v>
      </c>
      <c r="I10" s="136">
        <v>2</v>
      </c>
      <c r="J10" s="136">
        <v>18</v>
      </c>
      <c r="K10" s="136">
        <v>5</v>
      </c>
      <c r="L10" s="136">
        <v>3</v>
      </c>
      <c r="M10" s="136">
        <v>18</v>
      </c>
      <c r="N10" s="136">
        <v>0</v>
      </c>
      <c r="O10" s="136">
        <v>12</v>
      </c>
      <c r="P10" s="136">
        <v>19</v>
      </c>
      <c r="Q10" s="136">
        <v>64</v>
      </c>
      <c r="R10" s="136">
        <v>10</v>
      </c>
      <c r="S10" s="136">
        <v>1339</v>
      </c>
      <c r="T10" s="136">
        <v>124</v>
      </c>
      <c r="U10" s="136">
        <v>12</v>
      </c>
      <c r="V10" s="136">
        <v>3</v>
      </c>
      <c r="W10" s="136">
        <v>28</v>
      </c>
      <c r="X10" s="136">
        <v>2</v>
      </c>
      <c r="Y10" s="136">
        <v>11</v>
      </c>
      <c r="Z10" s="136">
        <v>5</v>
      </c>
      <c r="AA10" s="136">
        <v>8</v>
      </c>
      <c r="AB10" s="136">
        <v>4</v>
      </c>
      <c r="AC10" s="136">
        <v>292</v>
      </c>
      <c r="AD10" s="136">
        <v>4</v>
      </c>
      <c r="AE10" s="136">
        <v>31</v>
      </c>
      <c r="AF10" s="136">
        <v>5</v>
      </c>
      <c r="AG10" s="136">
        <v>242</v>
      </c>
      <c r="AH10" s="136">
        <v>157</v>
      </c>
      <c r="AI10" s="136">
        <v>10</v>
      </c>
      <c r="AJ10" s="136">
        <v>114</v>
      </c>
      <c r="AK10" s="136">
        <v>0</v>
      </c>
      <c r="AL10" s="136">
        <v>18</v>
      </c>
      <c r="AM10" s="136">
        <v>101</v>
      </c>
      <c r="AN10" s="136">
        <v>32</v>
      </c>
      <c r="AO10" s="136">
        <v>34</v>
      </c>
      <c r="AP10" s="136">
        <v>42</v>
      </c>
    </row>
    <row r="11" spans="1:42" customFormat="1" ht="15.6" x14ac:dyDescent="0.3">
      <c r="A11" s="159" t="s">
        <v>46</v>
      </c>
      <c r="B11" s="191">
        <v>540</v>
      </c>
      <c r="C11" s="136">
        <v>0</v>
      </c>
      <c r="D11" s="136">
        <v>0</v>
      </c>
      <c r="E11" s="136">
        <v>11</v>
      </c>
      <c r="F11" s="136">
        <v>8</v>
      </c>
      <c r="G11" s="136">
        <v>14</v>
      </c>
      <c r="H11" s="136">
        <v>31</v>
      </c>
      <c r="I11" s="136">
        <v>0</v>
      </c>
      <c r="J11" s="136">
        <v>3</v>
      </c>
      <c r="K11" s="136">
        <v>1</v>
      </c>
      <c r="L11" s="136">
        <v>0</v>
      </c>
      <c r="M11" s="136">
        <v>2</v>
      </c>
      <c r="N11" s="136">
        <v>0</v>
      </c>
      <c r="O11" s="136">
        <v>7</v>
      </c>
      <c r="P11" s="136">
        <v>1</v>
      </c>
      <c r="Q11" s="136">
        <v>17</v>
      </c>
      <c r="R11" s="136">
        <v>3</v>
      </c>
      <c r="S11" s="136">
        <v>199</v>
      </c>
      <c r="T11" s="136">
        <v>14</v>
      </c>
      <c r="U11" s="136">
        <v>3</v>
      </c>
      <c r="V11" s="136">
        <v>0</v>
      </c>
      <c r="W11" s="136">
        <v>2</v>
      </c>
      <c r="X11" s="136">
        <v>0</v>
      </c>
      <c r="Y11" s="136">
        <v>4</v>
      </c>
      <c r="Z11" s="136">
        <v>1</v>
      </c>
      <c r="AA11" s="136">
        <v>4</v>
      </c>
      <c r="AB11" s="136">
        <v>1</v>
      </c>
      <c r="AC11" s="136">
        <v>53</v>
      </c>
      <c r="AD11" s="136">
        <v>2</v>
      </c>
      <c r="AE11" s="136">
        <v>5</v>
      </c>
      <c r="AF11" s="136">
        <v>1</v>
      </c>
      <c r="AG11" s="136">
        <v>31</v>
      </c>
      <c r="AH11" s="136">
        <v>38</v>
      </c>
      <c r="AI11" s="136">
        <v>2</v>
      </c>
      <c r="AJ11" s="136">
        <v>21</v>
      </c>
      <c r="AK11" s="136">
        <v>0</v>
      </c>
      <c r="AL11" s="136">
        <v>7</v>
      </c>
      <c r="AM11" s="136">
        <v>30</v>
      </c>
      <c r="AN11" s="136">
        <v>8</v>
      </c>
      <c r="AO11" s="136">
        <v>5</v>
      </c>
      <c r="AP11" s="136">
        <v>11</v>
      </c>
    </row>
    <row r="12" spans="1:42" customFormat="1" ht="15.6" x14ac:dyDescent="0.3">
      <c r="A12" s="159" t="s">
        <v>47</v>
      </c>
      <c r="B12" s="191">
        <v>81</v>
      </c>
      <c r="C12" s="136">
        <v>0</v>
      </c>
      <c r="D12" s="136">
        <v>0</v>
      </c>
      <c r="E12" s="136">
        <v>1</v>
      </c>
      <c r="F12" s="136">
        <v>0</v>
      </c>
      <c r="G12" s="136">
        <v>0</v>
      </c>
      <c r="H12" s="136">
        <v>4</v>
      </c>
      <c r="I12" s="136">
        <v>0</v>
      </c>
      <c r="J12" s="136">
        <v>1</v>
      </c>
      <c r="K12" s="136">
        <v>0</v>
      </c>
      <c r="L12" s="136">
        <v>0</v>
      </c>
      <c r="M12" s="136">
        <v>0</v>
      </c>
      <c r="N12" s="136">
        <v>0</v>
      </c>
      <c r="O12" s="136">
        <v>2</v>
      </c>
      <c r="P12" s="136">
        <v>0</v>
      </c>
      <c r="Q12" s="136">
        <v>0</v>
      </c>
      <c r="R12" s="136">
        <v>0</v>
      </c>
      <c r="S12" s="136">
        <v>36</v>
      </c>
      <c r="T12" s="136">
        <v>8</v>
      </c>
      <c r="U12" s="136">
        <v>0</v>
      </c>
      <c r="V12" s="136">
        <v>0</v>
      </c>
      <c r="W12" s="136">
        <v>0</v>
      </c>
      <c r="X12" s="136">
        <v>0</v>
      </c>
      <c r="Y12" s="136">
        <v>0</v>
      </c>
      <c r="Z12" s="136">
        <v>0</v>
      </c>
      <c r="AA12" s="136">
        <v>0</v>
      </c>
      <c r="AB12" s="136">
        <v>0</v>
      </c>
      <c r="AC12" s="136">
        <v>5</v>
      </c>
      <c r="AD12" s="136">
        <v>0</v>
      </c>
      <c r="AE12" s="136">
        <v>0</v>
      </c>
      <c r="AF12" s="136">
        <v>0</v>
      </c>
      <c r="AG12" s="136">
        <v>11</v>
      </c>
      <c r="AH12" s="136">
        <v>3</v>
      </c>
      <c r="AI12" s="136">
        <v>0</v>
      </c>
      <c r="AJ12" s="136">
        <v>5</v>
      </c>
      <c r="AK12" s="136">
        <v>0</v>
      </c>
      <c r="AL12" s="136">
        <v>1</v>
      </c>
      <c r="AM12" s="136">
        <v>0</v>
      </c>
      <c r="AN12" s="136">
        <v>3</v>
      </c>
      <c r="AO12" s="136">
        <v>0</v>
      </c>
      <c r="AP12" s="136">
        <v>1</v>
      </c>
    </row>
    <row r="13" spans="1:42" customFormat="1" ht="15.6" x14ac:dyDescent="0.3">
      <c r="A13" s="159" t="s">
        <v>48</v>
      </c>
      <c r="B13" s="191">
        <v>25</v>
      </c>
      <c r="C13" s="136">
        <v>0</v>
      </c>
      <c r="D13" s="136">
        <v>0</v>
      </c>
      <c r="E13" s="136">
        <v>2</v>
      </c>
      <c r="F13" s="136">
        <v>0</v>
      </c>
      <c r="G13" s="136">
        <v>0</v>
      </c>
      <c r="H13" s="136">
        <v>1</v>
      </c>
      <c r="I13" s="136">
        <v>0</v>
      </c>
      <c r="J13" s="136">
        <v>0</v>
      </c>
      <c r="K13" s="136">
        <v>0</v>
      </c>
      <c r="L13" s="136">
        <v>0</v>
      </c>
      <c r="M13" s="136">
        <v>0</v>
      </c>
      <c r="N13" s="136">
        <v>0</v>
      </c>
      <c r="O13" s="136">
        <v>1</v>
      </c>
      <c r="P13" s="136">
        <v>0</v>
      </c>
      <c r="Q13" s="136">
        <v>1</v>
      </c>
      <c r="R13" s="136">
        <v>0</v>
      </c>
      <c r="S13" s="136">
        <v>8</v>
      </c>
      <c r="T13" s="136">
        <v>3</v>
      </c>
      <c r="U13" s="136">
        <v>0</v>
      </c>
      <c r="V13" s="136">
        <v>0</v>
      </c>
      <c r="W13" s="136">
        <v>0</v>
      </c>
      <c r="X13" s="136">
        <v>0</v>
      </c>
      <c r="Y13" s="136">
        <v>0</v>
      </c>
      <c r="Z13" s="136">
        <v>0</v>
      </c>
      <c r="AA13" s="136">
        <v>0</v>
      </c>
      <c r="AB13" s="136">
        <v>0</v>
      </c>
      <c r="AC13" s="136">
        <v>4</v>
      </c>
      <c r="AD13" s="136">
        <v>0</v>
      </c>
      <c r="AE13" s="136">
        <v>0</v>
      </c>
      <c r="AF13" s="136">
        <v>0</v>
      </c>
      <c r="AG13" s="136">
        <v>2</v>
      </c>
      <c r="AH13" s="136">
        <v>1</v>
      </c>
      <c r="AI13" s="136">
        <v>0</v>
      </c>
      <c r="AJ13" s="136">
        <v>2</v>
      </c>
      <c r="AK13" s="136">
        <v>0</v>
      </c>
      <c r="AL13" s="136">
        <v>0</v>
      </c>
      <c r="AM13" s="136">
        <v>0</v>
      </c>
      <c r="AN13" s="136">
        <v>0</v>
      </c>
      <c r="AO13" s="136">
        <v>0</v>
      </c>
      <c r="AP13" s="136">
        <v>0</v>
      </c>
    </row>
    <row r="14" spans="1:42" customFormat="1" ht="15.6" x14ac:dyDescent="0.3">
      <c r="A14" s="159" t="s">
        <v>49</v>
      </c>
      <c r="B14" s="191">
        <v>721</v>
      </c>
      <c r="C14" s="136">
        <v>1</v>
      </c>
      <c r="D14" s="136">
        <v>0</v>
      </c>
      <c r="E14" s="136">
        <v>12</v>
      </c>
      <c r="F14" s="136">
        <v>4</v>
      </c>
      <c r="G14" s="136">
        <v>3</v>
      </c>
      <c r="H14" s="136">
        <v>40</v>
      </c>
      <c r="I14" s="136">
        <v>0</v>
      </c>
      <c r="J14" s="136">
        <v>3</v>
      </c>
      <c r="K14" s="136">
        <v>2</v>
      </c>
      <c r="L14" s="136">
        <v>0</v>
      </c>
      <c r="M14" s="136">
        <v>4</v>
      </c>
      <c r="N14" s="136">
        <v>0</v>
      </c>
      <c r="O14" s="136">
        <v>8</v>
      </c>
      <c r="P14" s="136">
        <v>3</v>
      </c>
      <c r="Q14" s="136">
        <v>11</v>
      </c>
      <c r="R14" s="136">
        <v>2</v>
      </c>
      <c r="S14" s="136">
        <v>308</v>
      </c>
      <c r="T14" s="136">
        <v>30</v>
      </c>
      <c r="U14" s="136">
        <v>1</v>
      </c>
      <c r="V14" s="136">
        <v>2</v>
      </c>
      <c r="W14" s="136">
        <v>2</v>
      </c>
      <c r="X14" s="136">
        <v>2</v>
      </c>
      <c r="Y14" s="136">
        <v>3</v>
      </c>
      <c r="Z14" s="136">
        <v>1</v>
      </c>
      <c r="AA14" s="136">
        <v>1</v>
      </c>
      <c r="AB14" s="136">
        <v>2</v>
      </c>
      <c r="AC14" s="136">
        <v>89</v>
      </c>
      <c r="AD14" s="136">
        <v>0</v>
      </c>
      <c r="AE14" s="136">
        <v>9</v>
      </c>
      <c r="AF14" s="136">
        <v>0</v>
      </c>
      <c r="AG14" s="136">
        <v>53</v>
      </c>
      <c r="AH14" s="136">
        <v>37</v>
      </c>
      <c r="AI14" s="136">
        <v>0</v>
      </c>
      <c r="AJ14" s="136">
        <v>37</v>
      </c>
      <c r="AK14" s="136">
        <v>0</v>
      </c>
      <c r="AL14" s="136">
        <v>0</v>
      </c>
      <c r="AM14" s="136">
        <v>21</v>
      </c>
      <c r="AN14" s="136">
        <v>6</v>
      </c>
      <c r="AO14" s="136">
        <v>10</v>
      </c>
      <c r="AP14" s="136">
        <v>14</v>
      </c>
    </row>
    <row r="15" spans="1:42" customFormat="1" ht="15.6" x14ac:dyDescent="0.3">
      <c r="A15" s="159" t="s">
        <v>50</v>
      </c>
      <c r="B15" s="191">
        <v>365</v>
      </c>
      <c r="C15" s="136">
        <v>2</v>
      </c>
      <c r="D15" s="136">
        <v>0</v>
      </c>
      <c r="E15" s="136">
        <v>6</v>
      </c>
      <c r="F15" s="136">
        <v>0</v>
      </c>
      <c r="G15" s="136">
        <v>1</v>
      </c>
      <c r="H15" s="136">
        <v>20</v>
      </c>
      <c r="I15" s="136">
        <v>0</v>
      </c>
      <c r="J15" s="136">
        <v>0</v>
      </c>
      <c r="K15" s="136">
        <v>1</v>
      </c>
      <c r="L15" s="136">
        <v>0</v>
      </c>
      <c r="M15" s="136">
        <v>1</v>
      </c>
      <c r="N15" s="136">
        <v>0</v>
      </c>
      <c r="O15" s="136">
        <v>3</v>
      </c>
      <c r="P15" s="136">
        <v>2</v>
      </c>
      <c r="Q15" s="136">
        <v>3</v>
      </c>
      <c r="R15" s="136">
        <v>1</v>
      </c>
      <c r="S15" s="136">
        <v>174</v>
      </c>
      <c r="T15" s="136">
        <v>11</v>
      </c>
      <c r="U15" s="136">
        <v>1</v>
      </c>
      <c r="V15" s="136">
        <v>0</v>
      </c>
      <c r="W15" s="136">
        <v>3</v>
      </c>
      <c r="X15" s="136">
        <v>0</v>
      </c>
      <c r="Y15" s="136">
        <v>1</v>
      </c>
      <c r="Z15" s="136">
        <v>0</v>
      </c>
      <c r="AA15" s="136">
        <v>3</v>
      </c>
      <c r="AB15" s="136">
        <v>0</v>
      </c>
      <c r="AC15" s="136">
        <v>50</v>
      </c>
      <c r="AD15" s="136">
        <v>0</v>
      </c>
      <c r="AE15" s="136">
        <v>1</v>
      </c>
      <c r="AF15" s="136">
        <v>1</v>
      </c>
      <c r="AG15" s="136">
        <v>31</v>
      </c>
      <c r="AH15" s="136">
        <v>14</v>
      </c>
      <c r="AI15" s="136">
        <v>4</v>
      </c>
      <c r="AJ15" s="136">
        <v>19</v>
      </c>
      <c r="AK15" s="136">
        <v>0</v>
      </c>
      <c r="AL15" s="136">
        <v>0</v>
      </c>
      <c r="AM15" s="136">
        <v>4</v>
      </c>
      <c r="AN15" s="136">
        <v>2</v>
      </c>
      <c r="AO15" s="136">
        <v>3</v>
      </c>
      <c r="AP15" s="136">
        <v>3</v>
      </c>
    </row>
    <row r="16" spans="1:42" customFormat="1" ht="15.6" x14ac:dyDescent="0.3">
      <c r="A16" s="159" t="s">
        <v>51</v>
      </c>
      <c r="B16" s="191">
        <v>249</v>
      </c>
      <c r="C16" s="136">
        <v>0</v>
      </c>
      <c r="D16" s="136">
        <v>0</v>
      </c>
      <c r="E16" s="136">
        <v>2</v>
      </c>
      <c r="F16" s="136">
        <v>0</v>
      </c>
      <c r="G16" s="136">
        <v>2</v>
      </c>
      <c r="H16" s="136">
        <v>20</v>
      </c>
      <c r="I16" s="136">
        <v>0</v>
      </c>
      <c r="J16" s="136">
        <v>3</v>
      </c>
      <c r="K16" s="136">
        <v>1</v>
      </c>
      <c r="L16" s="136">
        <v>0</v>
      </c>
      <c r="M16" s="136">
        <v>2</v>
      </c>
      <c r="N16" s="136">
        <v>0</v>
      </c>
      <c r="O16" s="136">
        <v>0</v>
      </c>
      <c r="P16" s="136">
        <v>0</v>
      </c>
      <c r="Q16" s="136">
        <v>5</v>
      </c>
      <c r="R16" s="136">
        <v>2</v>
      </c>
      <c r="S16" s="136">
        <v>69</v>
      </c>
      <c r="T16" s="136">
        <v>15</v>
      </c>
      <c r="U16" s="136">
        <v>2</v>
      </c>
      <c r="V16" s="136">
        <v>0</v>
      </c>
      <c r="W16" s="136">
        <v>0</v>
      </c>
      <c r="X16" s="136">
        <v>0</v>
      </c>
      <c r="Y16" s="136">
        <v>1</v>
      </c>
      <c r="Z16" s="136">
        <v>0</v>
      </c>
      <c r="AA16" s="136">
        <v>0</v>
      </c>
      <c r="AB16" s="136">
        <v>0</v>
      </c>
      <c r="AC16" s="136">
        <v>58</v>
      </c>
      <c r="AD16" s="136">
        <v>1</v>
      </c>
      <c r="AE16" s="136">
        <v>2</v>
      </c>
      <c r="AF16" s="136">
        <v>0</v>
      </c>
      <c r="AG16" s="136">
        <v>20</v>
      </c>
      <c r="AH16" s="136">
        <v>14</v>
      </c>
      <c r="AI16" s="136">
        <v>0</v>
      </c>
      <c r="AJ16" s="136">
        <v>17</v>
      </c>
      <c r="AK16" s="136">
        <v>0</v>
      </c>
      <c r="AL16" s="136">
        <v>3</v>
      </c>
      <c r="AM16" s="136">
        <v>5</v>
      </c>
      <c r="AN16" s="136">
        <v>3</v>
      </c>
      <c r="AO16" s="136">
        <v>0</v>
      </c>
      <c r="AP16" s="136">
        <v>2</v>
      </c>
    </row>
    <row r="17" spans="1:42" customFormat="1" ht="15.6" x14ac:dyDescent="0.3">
      <c r="A17" s="159" t="s">
        <v>52</v>
      </c>
      <c r="B17" s="191">
        <v>539</v>
      </c>
      <c r="C17" s="136">
        <v>0</v>
      </c>
      <c r="D17" s="136">
        <v>32</v>
      </c>
      <c r="E17" s="136">
        <v>27</v>
      </c>
      <c r="F17" s="136">
        <v>8</v>
      </c>
      <c r="G17" s="136">
        <v>4</v>
      </c>
      <c r="H17" s="136">
        <v>21</v>
      </c>
      <c r="I17" s="136">
        <v>1</v>
      </c>
      <c r="J17" s="136">
        <v>10</v>
      </c>
      <c r="K17" s="136">
        <v>2</v>
      </c>
      <c r="L17" s="136">
        <v>1</v>
      </c>
      <c r="M17" s="136">
        <v>5</v>
      </c>
      <c r="N17" s="136">
        <v>1</v>
      </c>
      <c r="O17" s="136">
        <v>9</v>
      </c>
      <c r="P17" s="136">
        <v>5</v>
      </c>
      <c r="Q17" s="136">
        <v>6</v>
      </c>
      <c r="R17" s="136">
        <v>1</v>
      </c>
      <c r="S17" s="136">
        <v>66</v>
      </c>
      <c r="T17" s="136">
        <v>11</v>
      </c>
      <c r="U17" s="136">
        <v>1</v>
      </c>
      <c r="V17" s="136">
        <v>0</v>
      </c>
      <c r="W17" s="136">
        <v>7</v>
      </c>
      <c r="X17" s="136">
        <v>1</v>
      </c>
      <c r="Y17" s="136">
        <v>3</v>
      </c>
      <c r="Z17" s="136">
        <v>4</v>
      </c>
      <c r="AA17" s="136">
        <v>1</v>
      </c>
      <c r="AB17" s="136">
        <v>8</v>
      </c>
      <c r="AC17" s="136">
        <v>24</v>
      </c>
      <c r="AD17" s="136">
        <v>0</v>
      </c>
      <c r="AE17" s="136">
        <v>7</v>
      </c>
      <c r="AF17" s="136">
        <v>0</v>
      </c>
      <c r="AG17" s="136">
        <v>19</v>
      </c>
      <c r="AH17" s="136">
        <v>134</v>
      </c>
      <c r="AI17" s="136">
        <v>6</v>
      </c>
      <c r="AJ17" s="136">
        <v>6</v>
      </c>
      <c r="AK17" s="136">
        <v>0</v>
      </c>
      <c r="AL17" s="136">
        <v>15</v>
      </c>
      <c r="AM17" s="136">
        <v>14</v>
      </c>
      <c r="AN17" s="136">
        <v>60</v>
      </c>
      <c r="AO17" s="136">
        <v>8</v>
      </c>
      <c r="AP17" s="136">
        <v>11</v>
      </c>
    </row>
    <row r="18" spans="1:42" customFormat="1" ht="15.6" x14ac:dyDescent="0.3">
      <c r="A18" s="159" t="s">
        <v>53</v>
      </c>
      <c r="B18" s="191">
        <v>362</v>
      </c>
      <c r="C18" s="136">
        <v>0</v>
      </c>
      <c r="D18" s="136">
        <v>1</v>
      </c>
      <c r="E18" s="136">
        <v>8</v>
      </c>
      <c r="F18" s="136">
        <v>3</v>
      </c>
      <c r="G18" s="136">
        <v>2</v>
      </c>
      <c r="H18" s="136">
        <v>19</v>
      </c>
      <c r="I18" s="136">
        <v>0</v>
      </c>
      <c r="J18" s="136">
        <v>2</v>
      </c>
      <c r="K18" s="136">
        <v>0</v>
      </c>
      <c r="L18" s="136">
        <v>0</v>
      </c>
      <c r="M18" s="136">
        <v>3</v>
      </c>
      <c r="N18" s="136">
        <v>0</v>
      </c>
      <c r="O18" s="136">
        <v>3</v>
      </c>
      <c r="P18" s="136">
        <v>0</v>
      </c>
      <c r="Q18" s="136">
        <v>5</v>
      </c>
      <c r="R18" s="136">
        <v>4</v>
      </c>
      <c r="S18" s="136">
        <v>204</v>
      </c>
      <c r="T18" s="136">
        <v>21</v>
      </c>
      <c r="U18" s="136">
        <v>0</v>
      </c>
      <c r="V18" s="136">
        <v>0</v>
      </c>
      <c r="W18" s="136">
        <v>0</v>
      </c>
      <c r="X18" s="136">
        <v>0</v>
      </c>
      <c r="Y18" s="136">
        <v>1</v>
      </c>
      <c r="Z18" s="136">
        <v>0</v>
      </c>
      <c r="AA18" s="136">
        <v>0</v>
      </c>
      <c r="AB18" s="136">
        <v>0</v>
      </c>
      <c r="AC18" s="136">
        <v>26</v>
      </c>
      <c r="AD18" s="136">
        <v>0</v>
      </c>
      <c r="AE18" s="136">
        <v>1</v>
      </c>
      <c r="AF18" s="136">
        <v>0</v>
      </c>
      <c r="AG18" s="136">
        <v>24</v>
      </c>
      <c r="AH18" s="136">
        <v>7</v>
      </c>
      <c r="AI18" s="136">
        <v>0</v>
      </c>
      <c r="AJ18" s="136">
        <v>8</v>
      </c>
      <c r="AK18" s="136">
        <v>0</v>
      </c>
      <c r="AL18" s="136">
        <v>2</v>
      </c>
      <c r="AM18" s="136">
        <v>9</v>
      </c>
      <c r="AN18" s="136">
        <v>4</v>
      </c>
      <c r="AO18" s="136">
        <v>4</v>
      </c>
      <c r="AP18" s="136">
        <v>1</v>
      </c>
    </row>
    <row r="19" spans="1:42" customFormat="1" ht="15.6" x14ac:dyDescent="0.3">
      <c r="A19" s="159" t="s">
        <v>54</v>
      </c>
      <c r="B19" s="191">
        <v>150</v>
      </c>
      <c r="C19" s="136">
        <v>0</v>
      </c>
      <c r="D19" s="136">
        <v>0</v>
      </c>
      <c r="E19" s="136">
        <v>5</v>
      </c>
      <c r="F19" s="136">
        <v>0</v>
      </c>
      <c r="G19" s="136">
        <v>2</v>
      </c>
      <c r="H19" s="136">
        <v>8</v>
      </c>
      <c r="I19" s="136">
        <v>0</v>
      </c>
      <c r="J19" s="136">
        <v>0</v>
      </c>
      <c r="K19" s="136">
        <v>0</v>
      </c>
      <c r="L19" s="136">
        <v>1</v>
      </c>
      <c r="M19" s="136">
        <v>3</v>
      </c>
      <c r="N19" s="136">
        <v>0</v>
      </c>
      <c r="O19" s="136">
        <v>0</v>
      </c>
      <c r="P19" s="136">
        <v>2</v>
      </c>
      <c r="Q19" s="136">
        <v>2</v>
      </c>
      <c r="R19" s="136">
        <v>0</v>
      </c>
      <c r="S19" s="136">
        <v>58</v>
      </c>
      <c r="T19" s="136">
        <v>5</v>
      </c>
      <c r="U19" s="136">
        <v>1</v>
      </c>
      <c r="V19" s="136">
        <v>1</v>
      </c>
      <c r="W19" s="136">
        <v>0</v>
      </c>
      <c r="X19" s="136">
        <v>0</v>
      </c>
      <c r="Y19" s="136">
        <v>0</v>
      </c>
      <c r="Z19" s="136">
        <v>0</v>
      </c>
      <c r="AA19" s="136">
        <v>0</v>
      </c>
      <c r="AB19" s="136">
        <v>0</v>
      </c>
      <c r="AC19" s="136">
        <v>17</v>
      </c>
      <c r="AD19" s="136">
        <v>1</v>
      </c>
      <c r="AE19" s="136">
        <v>1</v>
      </c>
      <c r="AF19" s="136">
        <v>0</v>
      </c>
      <c r="AG19" s="136">
        <v>19</v>
      </c>
      <c r="AH19" s="136">
        <v>9</v>
      </c>
      <c r="AI19" s="136">
        <v>0</v>
      </c>
      <c r="AJ19" s="136">
        <v>4</v>
      </c>
      <c r="AK19" s="136">
        <v>0</v>
      </c>
      <c r="AL19" s="136">
        <v>0</v>
      </c>
      <c r="AM19" s="136">
        <v>4</v>
      </c>
      <c r="AN19" s="136">
        <v>2</v>
      </c>
      <c r="AO19" s="136">
        <v>1</v>
      </c>
      <c r="AP19" s="136">
        <v>4</v>
      </c>
    </row>
    <row r="20" spans="1:42" customFormat="1" ht="15.6" x14ac:dyDescent="0.3">
      <c r="A20" s="159" t="s">
        <v>55</v>
      </c>
      <c r="B20" s="191">
        <v>97</v>
      </c>
      <c r="C20" s="136">
        <v>0</v>
      </c>
      <c r="D20" s="136">
        <v>0</v>
      </c>
      <c r="E20" s="136">
        <v>3</v>
      </c>
      <c r="F20" s="136">
        <v>0</v>
      </c>
      <c r="G20" s="136">
        <v>2</v>
      </c>
      <c r="H20" s="136">
        <v>5</v>
      </c>
      <c r="I20" s="136">
        <v>0</v>
      </c>
      <c r="J20" s="136">
        <v>0</v>
      </c>
      <c r="K20" s="136">
        <v>0</v>
      </c>
      <c r="L20" s="136">
        <v>0</v>
      </c>
      <c r="M20" s="136">
        <v>0</v>
      </c>
      <c r="N20" s="136">
        <v>0</v>
      </c>
      <c r="O20" s="136">
        <v>1</v>
      </c>
      <c r="P20" s="136">
        <v>0</v>
      </c>
      <c r="Q20" s="136">
        <v>5</v>
      </c>
      <c r="R20" s="136">
        <v>0</v>
      </c>
      <c r="S20" s="136">
        <v>30</v>
      </c>
      <c r="T20" s="136">
        <v>3</v>
      </c>
      <c r="U20" s="136">
        <v>2</v>
      </c>
      <c r="V20" s="136">
        <v>0</v>
      </c>
      <c r="W20" s="136">
        <v>1</v>
      </c>
      <c r="X20" s="136">
        <v>0</v>
      </c>
      <c r="Y20" s="136">
        <v>1</v>
      </c>
      <c r="Z20" s="136">
        <v>1</v>
      </c>
      <c r="AA20" s="136">
        <v>0</v>
      </c>
      <c r="AB20" s="136">
        <v>0</v>
      </c>
      <c r="AC20" s="136">
        <v>7</v>
      </c>
      <c r="AD20" s="136">
        <v>0</v>
      </c>
      <c r="AE20" s="136">
        <v>1</v>
      </c>
      <c r="AF20" s="136">
        <v>0</v>
      </c>
      <c r="AG20" s="136">
        <v>6</v>
      </c>
      <c r="AH20" s="136">
        <v>6</v>
      </c>
      <c r="AI20" s="136">
        <v>3</v>
      </c>
      <c r="AJ20" s="136">
        <v>6</v>
      </c>
      <c r="AK20" s="136">
        <v>1</v>
      </c>
      <c r="AL20" s="136">
        <v>0</v>
      </c>
      <c r="AM20" s="136">
        <v>6</v>
      </c>
      <c r="AN20" s="136">
        <v>2</v>
      </c>
      <c r="AO20" s="136">
        <v>3</v>
      </c>
      <c r="AP20" s="136">
        <v>2</v>
      </c>
    </row>
    <row r="21" spans="1:42" customFormat="1" ht="15.6" x14ac:dyDescent="0.3">
      <c r="A21" s="159" t="s">
        <v>56</v>
      </c>
      <c r="B21" s="191">
        <v>111</v>
      </c>
      <c r="C21" s="136">
        <v>0</v>
      </c>
      <c r="D21" s="136">
        <v>0</v>
      </c>
      <c r="E21" s="136">
        <v>3</v>
      </c>
      <c r="F21" s="136">
        <v>2</v>
      </c>
      <c r="G21" s="136">
        <v>2</v>
      </c>
      <c r="H21" s="136">
        <v>6</v>
      </c>
      <c r="I21" s="136">
        <v>0</v>
      </c>
      <c r="J21" s="136">
        <v>0</v>
      </c>
      <c r="K21" s="136">
        <v>1</v>
      </c>
      <c r="L21" s="136">
        <v>0</v>
      </c>
      <c r="M21" s="136">
        <v>0</v>
      </c>
      <c r="N21" s="136">
        <v>0</v>
      </c>
      <c r="O21" s="136">
        <v>1</v>
      </c>
      <c r="P21" s="136">
        <v>1</v>
      </c>
      <c r="Q21" s="136">
        <v>1</v>
      </c>
      <c r="R21" s="136">
        <v>0</v>
      </c>
      <c r="S21" s="136">
        <v>39</v>
      </c>
      <c r="T21" s="136">
        <v>4</v>
      </c>
      <c r="U21" s="136">
        <v>0</v>
      </c>
      <c r="V21" s="136">
        <v>1</v>
      </c>
      <c r="W21" s="136">
        <v>0</v>
      </c>
      <c r="X21" s="136">
        <v>0</v>
      </c>
      <c r="Y21" s="136">
        <v>0</v>
      </c>
      <c r="Z21" s="136">
        <v>0</v>
      </c>
      <c r="AA21" s="136">
        <v>0</v>
      </c>
      <c r="AB21" s="136">
        <v>1</v>
      </c>
      <c r="AC21" s="136">
        <v>11</v>
      </c>
      <c r="AD21" s="136">
        <v>0</v>
      </c>
      <c r="AE21" s="136">
        <v>0</v>
      </c>
      <c r="AF21" s="136">
        <v>0</v>
      </c>
      <c r="AG21" s="136">
        <v>14</v>
      </c>
      <c r="AH21" s="136">
        <v>10</v>
      </c>
      <c r="AI21" s="136">
        <v>0</v>
      </c>
      <c r="AJ21" s="136">
        <v>6</v>
      </c>
      <c r="AK21" s="136">
        <v>0</v>
      </c>
      <c r="AL21" s="136">
        <v>0</v>
      </c>
      <c r="AM21" s="136">
        <v>6</v>
      </c>
      <c r="AN21" s="136">
        <v>1</v>
      </c>
      <c r="AO21" s="136">
        <v>0</v>
      </c>
      <c r="AP21" s="136">
        <v>1</v>
      </c>
    </row>
    <row r="22" spans="1:42" customFormat="1" ht="15.6" x14ac:dyDescent="0.3">
      <c r="A22" s="159" t="s">
        <v>57</v>
      </c>
      <c r="B22" s="191">
        <v>78</v>
      </c>
      <c r="C22" s="136">
        <v>0</v>
      </c>
      <c r="D22" s="136">
        <v>0</v>
      </c>
      <c r="E22" s="136">
        <v>5</v>
      </c>
      <c r="F22" s="136">
        <v>0</v>
      </c>
      <c r="G22" s="136">
        <v>0</v>
      </c>
      <c r="H22" s="136">
        <v>5</v>
      </c>
      <c r="I22" s="136">
        <v>0</v>
      </c>
      <c r="J22" s="136">
        <v>0</v>
      </c>
      <c r="K22" s="136">
        <v>0</v>
      </c>
      <c r="L22" s="136">
        <v>0</v>
      </c>
      <c r="M22" s="136">
        <v>0</v>
      </c>
      <c r="N22" s="136">
        <v>0</v>
      </c>
      <c r="O22" s="136">
        <v>0</v>
      </c>
      <c r="P22" s="136">
        <v>0</v>
      </c>
      <c r="Q22" s="136">
        <v>1</v>
      </c>
      <c r="R22" s="136">
        <v>0</v>
      </c>
      <c r="S22" s="136">
        <v>28</v>
      </c>
      <c r="T22" s="136">
        <v>5</v>
      </c>
      <c r="U22" s="136">
        <v>0</v>
      </c>
      <c r="V22" s="136">
        <v>0</v>
      </c>
      <c r="W22" s="136">
        <v>1</v>
      </c>
      <c r="X22" s="136">
        <v>0</v>
      </c>
      <c r="Y22" s="136">
        <v>2</v>
      </c>
      <c r="Z22" s="136">
        <v>0</v>
      </c>
      <c r="AA22" s="136">
        <v>0</v>
      </c>
      <c r="AB22" s="136">
        <v>0</v>
      </c>
      <c r="AC22" s="136">
        <v>8</v>
      </c>
      <c r="AD22" s="136">
        <v>0</v>
      </c>
      <c r="AE22" s="136">
        <v>1</v>
      </c>
      <c r="AF22" s="136">
        <v>0</v>
      </c>
      <c r="AG22" s="136">
        <v>5</v>
      </c>
      <c r="AH22" s="136">
        <v>4</v>
      </c>
      <c r="AI22" s="136">
        <v>0</v>
      </c>
      <c r="AJ22" s="136">
        <v>9</v>
      </c>
      <c r="AK22" s="136">
        <v>0</v>
      </c>
      <c r="AL22" s="136">
        <v>1</v>
      </c>
      <c r="AM22" s="136">
        <v>2</v>
      </c>
      <c r="AN22" s="136">
        <v>0</v>
      </c>
      <c r="AO22" s="136">
        <v>1</v>
      </c>
      <c r="AP22" s="136">
        <v>0</v>
      </c>
    </row>
    <row r="23" spans="1:42" customFormat="1" ht="15.6" x14ac:dyDescent="0.3">
      <c r="A23" s="159" t="s">
        <v>58</v>
      </c>
      <c r="B23" s="191">
        <v>100</v>
      </c>
      <c r="C23" s="136">
        <v>0</v>
      </c>
      <c r="D23" s="136">
        <v>1</v>
      </c>
      <c r="E23" s="136">
        <v>0</v>
      </c>
      <c r="F23" s="136">
        <v>1</v>
      </c>
      <c r="G23" s="136">
        <v>0</v>
      </c>
      <c r="H23" s="136">
        <v>1</v>
      </c>
      <c r="I23" s="136">
        <v>0</v>
      </c>
      <c r="J23" s="136">
        <v>0</v>
      </c>
      <c r="K23" s="136">
        <v>0</v>
      </c>
      <c r="L23" s="136">
        <v>0</v>
      </c>
      <c r="M23" s="136">
        <v>0</v>
      </c>
      <c r="N23" s="136">
        <v>0</v>
      </c>
      <c r="O23" s="136">
        <v>1</v>
      </c>
      <c r="P23" s="136">
        <v>1</v>
      </c>
      <c r="Q23" s="136">
        <v>0</v>
      </c>
      <c r="R23" s="136">
        <v>0</v>
      </c>
      <c r="S23" s="136">
        <v>36</v>
      </c>
      <c r="T23" s="136">
        <v>9</v>
      </c>
      <c r="U23" s="136">
        <v>0</v>
      </c>
      <c r="V23" s="136">
        <v>0</v>
      </c>
      <c r="W23" s="136">
        <v>4</v>
      </c>
      <c r="X23" s="136">
        <v>0</v>
      </c>
      <c r="Y23" s="136">
        <v>0</v>
      </c>
      <c r="Z23" s="136">
        <v>0</v>
      </c>
      <c r="AA23" s="136">
        <v>0</v>
      </c>
      <c r="AB23" s="136">
        <v>0</v>
      </c>
      <c r="AC23" s="136">
        <v>20</v>
      </c>
      <c r="AD23" s="136">
        <v>0</v>
      </c>
      <c r="AE23" s="136">
        <v>1</v>
      </c>
      <c r="AF23" s="136">
        <v>0</v>
      </c>
      <c r="AG23" s="136">
        <v>7</v>
      </c>
      <c r="AH23" s="136">
        <v>4</v>
      </c>
      <c r="AI23" s="136">
        <v>0</v>
      </c>
      <c r="AJ23" s="136">
        <v>8</v>
      </c>
      <c r="AK23" s="136">
        <v>0</v>
      </c>
      <c r="AL23" s="136">
        <v>1</v>
      </c>
      <c r="AM23" s="136">
        <v>1</v>
      </c>
      <c r="AN23" s="136">
        <v>0</v>
      </c>
      <c r="AO23" s="136">
        <v>3</v>
      </c>
      <c r="AP23" s="136">
        <v>1</v>
      </c>
    </row>
    <row r="24" spans="1:42" customFormat="1" ht="15.6" x14ac:dyDescent="0.3">
      <c r="A24" s="159" t="s">
        <v>59</v>
      </c>
      <c r="B24" s="191">
        <v>31</v>
      </c>
      <c r="C24" s="136">
        <v>0</v>
      </c>
      <c r="D24" s="136">
        <v>0</v>
      </c>
      <c r="E24" s="136">
        <v>1</v>
      </c>
      <c r="F24" s="136">
        <v>0</v>
      </c>
      <c r="G24" s="136">
        <v>2</v>
      </c>
      <c r="H24" s="136">
        <v>1</v>
      </c>
      <c r="I24" s="136">
        <v>0</v>
      </c>
      <c r="J24" s="136">
        <v>0</v>
      </c>
      <c r="K24" s="136">
        <v>0</v>
      </c>
      <c r="L24" s="136">
        <v>0</v>
      </c>
      <c r="M24" s="136">
        <v>0</v>
      </c>
      <c r="N24" s="136">
        <v>0</v>
      </c>
      <c r="O24" s="136">
        <v>0</v>
      </c>
      <c r="P24" s="136">
        <v>1</v>
      </c>
      <c r="Q24" s="136">
        <v>0</v>
      </c>
      <c r="R24" s="136">
        <v>0</v>
      </c>
      <c r="S24" s="136">
        <v>10</v>
      </c>
      <c r="T24" s="136">
        <v>1</v>
      </c>
      <c r="U24" s="136">
        <v>0</v>
      </c>
      <c r="V24" s="136">
        <v>0</v>
      </c>
      <c r="W24" s="136">
        <v>0</v>
      </c>
      <c r="X24" s="136">
        <v>0</v>
      </c>
      <c r="Y24" s="136">
        <v>0</v>
      </c>
      <c r="Z24" s="136">
        <v>0</v>
      </c>
      <c r="AA24" s="136">
        <v>0</v>
      </c>
      <c r="AB24" s="136">
        <v>0</v>
      </c>
      <c r="AC24" s="136">
        <v>2</v>
      </c>
      <c r="AD24" s="136">
        <v>1</v>
      </c>
      <c r="AE24" s="136">
        <v>0</v>
      </c>
      <c r="AF24" s="136">
        <v>0</v>
      </c>
      <c r="AG24" s="136">
        <v>2</v>
      </c>
      <c r="AH24" s="136">
        <v>2</v>
      </c>
      <c r="AI24" s="136">
        <v>0</v>
      </c>
      <c r="AJ24" s="136">
        <v>5</v>
      </c>
      <c r="AK24" s="136">
        <v>0</v>
      </c>
      <c r="AL24" s="136">
        <v>1</v>
      </c>
      <c r="AM24" s="136">
        <v>1</v>
      </c>
      <c r="AN24" s="136">
        <v>0</v>
      </c>
      <c r="AO24" s="136">
        <v>0</v>
      </c>
      <c r="AP24" s="136">
        <v>1</v>
      </c>
    </row>
    <row r="25" spans="1:42" customFormat="1" ht="15.6" x14ac:dyDescent="0.3">
      <c r="A25" s="159" t="s">
        <v>60</v>
      </c>
      <c r="B25" s="191">
        <v>199</v>
      </c>
      <c r="C25" s="136">
        <v>0</v>
      </c>
      <c r="D25" s="136">
        <v>0</v>
      </c>
      <c r="E25" s="136">
        <v>4</v>
      </c>
      <c r="F25" s="136">
        <v>0</v>
      </c>
      <c r="G25" s="136">
        <v>2</v>
      </c>
      <c r="H25" s="136">
        <v>4</v>
      </c>
      <c r="I25" s="136">
        <v>0</v>
      </c>
      <c r="J25" s="136">
        <v>3</v>
      </c>
      <c r="K25" s="136">
        <v>0</v>
      </c>
      <c r="L25" s="136">
        <v>0</v>
      </c>
      <c r="M25" s="136">
        <v>0</v>
      </c>
      <c r="N25" s="136">
        <v>0</v>
      </c>
      <c r="O25" s="136">
        <v>3</v>
      </c>
      <c r="P25" s="136">
        <v>0</v>
      </c>
      <c r="Q25" s="136">
        <v>4</v>
      </c>
      <c r="R25" s="136">
        <v>0</v>
      </c>
      <c r="S25" s="136">
        <v>92</v>
      </c>
      <c r="T25" s="136">
        <v>6</v>
      </c>
      <c r="U25" s="136">
        <v>0</v>
      </c>
      <c r="V25" s="136">
        <v>1</v>
      </c>
      <c r="W25" s="136">
        <v>0</v>
      </c>
      <c r="X25" s="136">
        <v>0</v>
      </c>
      <c r="Y25" s="136">
        <v>0</v>
      </c>
      <c r="Z25" s="136">
        <v>0</v>
      </c>
      <c r="AA25" s="136">
        <v>0</v>
      </c>
      <c r="AB25" s="136">
        <v>0</v>
      </c>
      <c r="AC25" s="136">
        <v>18</v>
      </c>
      <c r="AD25" s="136">
        <v>0</v>
      </c>
      <c r="AE25" s="136">
        <v>2</v>
      </c>
      <c r="AF25" s="136">
        <v>0</v>
      </c>
      <c r="AG25" s="136">
        <v>27</v>
      </c>
      <c r="AH25" s="136">
        <v>10</v>
      </c>
      <c r="AI25" s="136">
        <v>0</v>
      </c>
      <c r="AJ25" s="136">
        <v>6</v>
      </c>
      <c r="AK25" s="136">
        <v>0</v>
      </c>
      <c r="AL25" s="136">
        <v>2</v>
      </c>
      <c r="AM25" s="136">
        <v>8</v>
      </c>
      <c r="AN25" s="136">
        <v>3</v>
      </c>
      <c r="AO25" s="136">
        <v>0</v>
      </c>
      <c r="AP25" s="136">
        <v>4</v>
      </c>
    </row>
    <row r="26" spans="1:42" customFormat="1" ht="15.6" x14ac:dyDescent="0.3">
      <c r="A26" s="159" t="s">
        <v>61</v>
      </c>
      <c r="B26" s="191">
        <v>215</v>
      </c>
      <c r="C26" s="136">
        <v>0</v>
      </c>
      <c r="D26" s="136">
        <v>0</v>
      </c>
      <c r="E26" s="136">
        <v>1</v>
      </c>
      <c r="F26" s="136">
        <v>2</v>
      </c>
      <c r="G26" s="136">
        <v>0</v>
      </c>
      <c r="H26" s="136">
        <v>4</v>
      </c>
      <c r="I26" s="136">
        <v>0</v>
      </c>
      <c r="J26" s="136">
        <v>2</v>
      </c>
      <c r="K26" s="136">
        <v>0</v>
      </c>
      <c r="L26" s="136">
        <v>0</v>
      </c>
      <c r="M26" s="136">
        <v>0</v>
      </c>
      <c r="N26" s="136">
        <v>0</v>
      </c>
      <c r="O26" s="136">
        <v>2</v>
      </c>
      <c r="P26" s="136">
        <v>1</v>
      </c>
      <c r="Q26" s="136">
        <v>1</v>
      </c>
      <c r="R26" s="136">
        <v>0</v>
      </c>
      <c r="S26" s="136">
        <v>133</v>
      </c>
      <c r="T26" s="136">
        <v>6</v>
      </c>
      <c r="U26" s="136">
        <v>0</v>
      </c>
      <c r="V26" s="136">
        <v>0</v>
      </c>
      <c r="W26" s="136">
        <v>1</v>
      </c>
      <c r="X26" s="136">
        <v>0</v>
      </c>
      <c r="Y26" s="136">
        <v>1</v>
      </c>
      <c r="Z26" s="136">
        <v>0</v>
      </c>
      <c r="AA26" s="136">
        <v>0</v>
      </c>
      <c r="AB26" s="136">
        <v>0</v>
      </c>
      <c r="AC26" s="136">
        <v>22</v>
      </c>
      <c r="AD26" s="136">
        <v>1</v>
      </c>
      <c r="AE26" s="136">
        <v>0</v>
      </c>
      <c r="AF26" s="136">
        <v>0</v>
      </c>
      <c r="AG26" s="136">
        <v>11</v>
      </c>
      <c r="AH26" s="136">
        <v>6</v>
      </c>
      <c r="AI26" s="136">
        <v>0</v>
      </c>
      <c r="AJ26" s="136">
        <v>8</v>
      </c>
      <c r="AK26" s="136">
        <v>0</v>
      </c>
      <c r="AL26" s="136">
        <v>2</v>
      </c>
      <c r="AM26" s="136">
        <v>5</v>
      </c>
      <c r="AN26" s="136">
        <v>3</v>
      </c>
      <c r="AO26" s="136">
        <v>0</v>
      </c>
      <c r="AP26" s="136">
        <v>3</v>
      </c>
    </row>
    <row r="27" spans="1:42" customFormat="1" ht="15.6" x14ac:dyDescent="0.3">
      <c r="A27" s="159" t="s">
        <v>62</v>
      </c>
      <c r="B27" s="191">
        <v>218</v>
      </c>
      <c r="C27" s="136">
        <v>1</v>
      </c>
      <c r="D27" s="136">
        <v>0</v>
      </c>
      <c r="E27" s="136">
        <v>1</v>
      </c>
      <c r="F27" s="136">
        <v>0</v>
      </c>
      <c r="G27" s="136">
        <v>0</v>
      </c>
      <c r="H27" s="136">
        <v>13</v>
      </c>
      <c r="I27" s="136">
        <v>0</v>
      </c>
      <c r="J27" s="136">
        <v>1</v>
      </c>
      <c r="K27" s="136">
        <v>0</v>
      </c>
      <c r="L27" s="136">
        <v>0</v>
      </c>
      <c r="M27" s="136">
        <v>0</v>
      </c>
      <c r="N27" s="136">
        <v>0</v>
      </c>
      <c r="O27" s="136">
        <v>1</v>
      </c>
      <c r="P27" s="136">
        <v>0</v>
      </c>
      <c r="Q27" s="136">
        <v>3</v>
      </c>
      <c r="R27" s="136">
        <v>1</v>
      </c>
      <c r="S27" s="136">
        <v>109</v>
      </c>
      <c r="T27" s="136">
        <v>9</v>
      </c>
      <c r="U27" s="136">
        <v>2</v>
      </c>
      <c r="V27" s="136">
        <v>0</v>
      </c>
      <c r="W27" s="136">
        <v>1</v>
      </c>
      <c r="X27" s="136">
        <v>0</v>
      </c>
      <c r="Y27" s="136">
        <v>0</v>
      </c>
      <c r="Z27" s="136">
        <v>2</v>
      </c>
      <c r="AA27" s="136">
        <v>0</v>
      </c>
      <c r="AB27" s="136">
        <v>0</v>
      </c>
      <c r="AC27" s="136">
        <v>18</v>
      </c>
      <c r="AD27" s="136">
        <v>0</v>
      </c>
      <c r="AE27" s="136">
        <v>4</v>
      </c>
      <c r="AF27" s="136">
        <v>0</v>
      </c>
      <c r="AG27" s="136">
        <v>17</v>
      </c>
      <c r="AH27" s="136">
        <v>7</v>
      </c>
      <c r="AI27" s="136">
        <v>0</v>
      </c>
      <c r="AJ27" s="136">
        <v>8</v>
      </c>
      <c r="AK27" s="136">
        <v>0</v>
      </c>
      <c r="AL27" s="136">
        <v>1</v>
      </c>
      <c r="AM27" s="136">
        <v>6</v>
      </c>
      <c r="AN27" s="136">
        <v>3</v>
      </c>
      <c r="AO27" s="136">
        <v>2</v>
      </c>
      <c r="AP27" s="136">
        <v>8</v>
      </c>
    </row>
    <row r="28" spans="1:42" customFormat="1" ht="15.6" x14ac:dyDescent="0.3">
      <c r="A28" s="159" t="s">
        <v>63</v>
      </c>
      <c r="B28" s="191">
        <v>193</v>
      </c>
      <c r="C28" s="136">
        <v>0</v>
      </c>
      <c r="D28" s="136">
        <v>0</v>
      </c>
      <c r="E28" s="136">
        <v>1</v>
      </c>
      <c r="F28" s="136">
        <v>0</v>
      </c>
      <c r="G28" s="136">
        <v>2</v>
      </c>
      <c r="H28" s="136">
        <v>10</v>
      </c>
      <c r="I28" s="136">
        <v>0</v>
      </c>
      <c r="J28" s="136">
        <v>2</v>
      </c>
      <c r="K28" s="136">
        <v>0</v>
      </c>
      <c r="L28" s="136">
        <v>0</v>
      </c>
      <c r="M28" s="136">
        <v>1</v>
      </c>
      <c r="N28" s="136">
        <v>0</v>
      </c>
      <c r="O28" s="136">
        <v>1</v>
      </c>
      <c r="P28" s="136">
        <v>1</v>
      </c>
      <c r="Q28" s="136">
        <v>3</v>
      </c>
      <c r="R28" s="136">
        <v>0</v>
      </c>
      <c r="S28" s="136">
        <v>88</v>
      </c>
      <c r="T28" s="136">
        <v>6</v>
      </c>
      <c r="U28" s="136">
        <v>1</v>
      </c>
      <c r="V28" s="136">
        <v>0</v>
      </c>
      <c r="W28" s="136">
        <v>1</v>
      </c>
      <c r="X28" s="136">
        <v>0</v>
      </c>
      <c r="Y28" s="136">
        <v>1</v>
      </c>
      <c r="Z28" s="136">
        <v>0</v>
      </c>
      <c r="AA28" s="136">
        <v>0</v>
      </c>
      <c r="AB28" s="136">
        <v>0</v>
      </c>
      <c r="AC28" s="136">
        <v>28</v>
      </c>
      <c r="AD28" s="136">
        <v>0</v>
      </c>
      <c r="AE28" s="136">
        <v>0</v>
      </c>
      <c r="AF28" s="136">
        <v>1</v>
      </c>
      <c r="AG28" s="136">
        <v>11</v>
      </c>
      <c r="AH28" s="136">
        <v>8</v>
      </c>
      <c r="AI28" s="136">
        <v>1</v>
      </c>
      <c r="AJ28" s="136">
        <v>13</v>
      </c>
      <c r="AK28" s="136">
        <v>0</v>
      </c>
      <c r="AL28" s="136">
        <v>1</v>
      </c>
      <c r="AM28" s="136">
        <v>6</v>
      </c>
      <c r="AN28" s="136">
        <v>3</v>
      </c>
      <c r="AO28" s="136">
        <v>0</v>
      </c>
      <c r="AP28" s="136">
        <v>3</v>
      </c>
    </row>
    <row r="29" spans="1:42" customFormat="1" ht="15.6" x14ac:dyDescent="0.3">
      <c r="A29" s="159" t="s">
        <v>64</v>
      </c>
      <c r="B29" s="191">
        <v>32</v>
      </c>
      <c r="C29" s="136">
        <v>0</v>
      </c>
      <c r="D29" s="136">
        <v>0</v>
      </c>
      <c r="E29" s="136">
        <v>1</v>
      </c>
      <c r="F29" s="136">
        <v>1</v>
      </c>
      <c r="G29" s="136">
        <v>0</v>
      </c>
      <c r="H29" s="136">
        <v>5</v>
      </c>
      <c r="I29" s="136">
        <v>0</v>
      </c>
      <c r="J29" s="136">
        <v>0</v>
      </c>
      <c r="K29" s="136">
        <v>0</v>
      </c>
      <c r="L29" s="136">
        <v>0</v>
      </c>
      <c r="M29" s="136">
        <v>0</v>
      </c>
      <c r="N29" s="136">
        <v>0</v>
      </c>
      <c r="O29" s="136">
        <v>0</v>
      </c>
      <c r="P29" s="136">
        <v>0</v>
      </c>
      <c r="Q29" s="136">
        <v>1</v>
      </c>
      <c r="R29" s="136">
        <v>0</v>
      </c>
      <c r="S29" s="136">
        <v>6</v>
      </c>
      <c r="T29" s="136">
        <v>0</v>
      </c>
      <c r="U29" s="136">
        <v>0</v>
      </c>
      <c r="V29" s="136">
        <v>0</v>
      </c>
      <c r="W29" s="136">
        <v>0</v>
      </c>
      <c r="X29" s="136">
        <v>0</v>
      </c>
      <c r="Y29" s="136">
        <v>0</v>
      </c>
      <c r="Z29" s="136">
        <v>0</v>
      </c>
      <c r="AA29" s="136">
        <v>0</v>
      </c>
      <c r="AB29" s="136">
        <v>0</v>
      </c>
      <c r="AC29" s="136">
        <v>6</v>
      </c>
      <c r="AD29" s="136">
        <v>1</v>
      </c>
      <c r="AE29" s="136">
        <v>0</v>
      </c>
      <c r="AF29" s="136">
        <v>0</v>
      </c>
      <c r="AG29" s="136">
        <v>6</v>
      </c>
      <c r="AH29" s="136">
        <v>2</v>
      </c>
      <c r="AI29" s="136">
        <v>1</v>
      </c>
      <c r="AJ29" s="136">
        <v>1</v>
      </c>
      <c r="AK29" s="136">
        <v>0</v>
      </c>
      <c r="AL29" s="136">
        <v>0</v>
      </c>
      <c r="AM29" s="136">
        <v>0</v>
      </c>
      <c r="AN29" s="136">
        <v>1</v>
      </c>
      <c r="AO29" s="136">
        <v>0</v>
      </c>
      <c r="AP29" s="136">
        <v>0</v>
      </c>
    </row>
    <row r="30" spans="1:42" customFormat="1" ht="15.6" x14ac:dyDescent="0.3">
      <c r="A30" s="159" t="s">
        <v>65</v>
      </c>
      <c r="B30" s="191">
        <v>175</v>
      </c>
      <c r="C30" s="136">
        <v>0</v>
      </c>
      <c r="D30" s="136">
        <v>0</v>
      </c>
      <c r="E30" s="136">
        <v>1</v>
      </c>
      <c r="F30" s="136">
        <v>0</v>
      </c>
      <c r="G30" s="136">
        <v>2</v>
      </c>
      <c r="H30" s="136">
        <v>11</v>
      </c>
      <c r="I30" s="136">
        <v>0</v>
      </c>
      <c r="J30" s="136">
        <v>1</v>
      </c>
      <c r="K30" s="136">
        <v>0</v>
      </c>
      <c r="L30" s="136">
        <v>0</v>
      </c>
      <c r="M30" s="136">
        <v>1</v>
      </c>
      <c r="N30" s="136">
        <v>0</v>
      </c>
      <c r="O30" s="136">
        <v>0</v>
      </c>
      <c r="P30" s="136">
        <v>2</v>
      </c>
      <c r="Q30" s="136">
        <v>1</v>
      </c>
      <c r="R30" s="136">
        <v>0</v>
      </c>
      <c r="S30" s="136">
        <v>69</v>
      </c>
      <c r="T30" s="136">
        <v>6</v>
      </c>
      <c r="U30" s="136">
        <v>0</v>
      </c>
      <c r="V30" s="136">
        <v>0</v>
      </c>
      <c r="W30" s="136">
        <v>1</v>
      </c>
      <c r="X30" s="136">
        <v>0</v>
      </c>
      <c r="Y30" s="136">
        <v>2</v>
      </c>
      <c r="Z30" s="136">
        <v>1</v>
      </c>
      <c r="AA30" s="136">
        <v>0</v>
      </c>
      <c r="AB30" s="136">
        <v>0</v>
      </c>
      <c r="AC30" s="136">
        <v>23</v>
      </c>
      <c r="AD30" s="136">
        <v>0</v>
      </c>
      <c r="AE30" s="136">
        <v>1</v>
      </c>
      <c r="AF30" s="136">
        <v>0</v>
      </c>
      <c r="AG30" s="136">
        <v>18</v>
      </c>
      <c r="AH30" s="136">
        <v>3</v>
      </c>
      <c r="AI30" s="136">
        <v>1</v>
      </c>
      <c r="AJ30" s="136">
        <v>15</v>
      </c>
      <c r="AK30" s="136">
        <v>0</v>
      </c>
      <c r="AL30" s="136">
        <v>1</v>
      </c>
      <c r="AM30" s="136">
        <v>4</v>
      </c>
      <c r="AN30" s="136">
        <v>3</v>
      </c>
      <c r="AO30" s="136">
        <v>4</v>
      </c>
      <c r="AP30" s="136">
        <v>4</v>
      </c>
    </row>
    <row r="31" spans="1:42" customFormat="1" ht="15.6" x14ac:dyDescent="0.3">
      <c r="A31" s="159" t="s">
        <v>66</v>
      </c>
      <c r="B31" s="191">
        <v>203</v>
      </c>
      <c r="C31" s="136">
        <v>0</v>
      </c>
      <c r="D31" s="136">
        <v>0</v>
      </c>
      <c r="E31" s="136">
        <v>4</v>
      </c>
      <c r="F31" s="136">
        <v>4</v>
      </c>
      <c r="G31" s="136">
        <v>10</v>
      </c>
      <c r="H31" s="136">
        <v>7</v>
      </c>
      <c r="I31" s="136">
        <v>0</v>
      </c>
      <c r="J31" s="136">
        <v>2</v>
      </c>
      <c r="K31" s="136">
        <v>0</v>
      </c>
      <c r="L31" s="136">
        <v>2</v>
      </c>
      <c r="M31" s="136">
        <v>5</v>
      </c>
      <c r="N31" s="136">
        <v>0</v>
      </c>
      <c r="O31" s="136">
        <v>4</v>
      </c>
      <c r="P31" s="136">
        <v>0</v>
      </c>
      <c r="Q31" s="136">
        <v>3</v>
      </c>
      <c r="R31" s="136">
        <v>0</v>
      </c>
      <c r="S31" s="136">
        <v>28</v>
      </c>
      <c r="T31" s="136">
        <v>8</v>
      </c>
      <c r="U31" s="136">
        <v>4</v>
      </c>
      <c r="V31" s="136">
        <v>1</v>
      </c>
      <c r="W31" s="136">
        <v>2</v>
      </c>
      <c r="X31" s="136">
        <v>0</v>
      </c>
      <c r="Y31" s="136">
        <v>1</v>
      </c>
      <c r="Z31" s="136">
        <v>2</v>
      </c>
      <c r="AA31" s="136">
        <v>3</v>
      </c>
      <c r="AB31" s="136">
        <v>3</v>
      </c>
      <c r="AC31" s="136">
        <v>11</v>
      </c>
      <c r="AD31" s="136">
        <v>1</v>
      </c>
      <c r="AE31" s="136">
        <v>2</v>
      </c>
      <c r="AF31" s="136">
        <v>0</v>
      </c>
      <c r="AG31" s="136">
        <v>10</v>
      </c>
      <c r="AH31" s="136">
        <v>46</v>
      </c>
      <c r="AI31" s="136">
        <v>3</v>
      </c>
      <c r="AJ31" s="136">
        <v>7</v>
      </c>
      <c r="AK31" s="136">
        <v>0</v>
      </c>
      <c r="AL31" s="136">
        <v>0</v>
      </c>
      <c r="AM31" s="136">
        <v>18</v>
      </c>
      <c r="AN31" s="136">
        <v>1</v>
      </c>
      <c r="AO31" s="136">
        <v>3</v>
      </c>
      <c r="AP31" s="136">
        <v>8</v>
      </c>
    </row>
    <row r="32" spans="1:42" customFormat="1" ht="15.6" x14ac:dyDescent="0.3">
      <c r="A32" s="159" t="s">
        <v>67</v>
      </c>
      <c r="B32" s="191">
        <v>56</v>
      </c>
      <c r="C32" s="136">
        <v>0</v>
      </c>
      <c r="D32" s="136">
        <v>0</v>
      </c>
      <c r="E32" s="136">
        <v>3</v>
      </c>
      <c r="F32" s="136">
        <v>1</v>
      </c>
      <c r="G32" s="136">
        <v>5</v>
      </c>
      <c r="H32" s="136">
        <v>4</v>
      </c>
      <c r="I32" s="136">
        <v>0</v>
      </c>
      <c r="J32" s="136">
        <v>4</v>
      </c>
      <c r="K32" s="136">
        <v>0</v>
      </c>
      <c r="L32" s="136">
        <v>0</v>
      </c>
      <c r="M32" s="136">
        <v>0</v>
      </c>
      <c r="N32" s="136">
        <v>0</v>
      </c>
      <c r="O32" s="136">
        <v>0</v>
      </c>
      <c r="P32" s="136">
        <v>0</v>
      </c>
      <c r="Q32" s="136">
        <v>0</v>
      </c>
      <c r="R32" s="136">
        <v>0</v>
      </c>
      <c r="S32" s="136">
        <v>12</v>
      </c>
      <c r="T32" s="136">
        <v>5</v>
      </c>
      <c r="U32" s="136">
        <v>0</v>
      </c>
      <c r="V32" s="136">
        <v>0</v>
      </c>
      <c r="W32" s="136">
        <v>0</v>
      </c>
      <c r="X32" s="136">
        <v>0</v>
      </c>
      <c r="Y32" s="136">
        <v>0</v>
      </c>
      <c r="Z32" s="136">
        <v>0</v>
      </c>
      <c r="AA32" s="136">
        <v>0</v>
      </c>
      <c r="AB32" s="136">
        <v>0</v>
      </c>
      <c r="AC32" s="136">
        <v>7</v>
      </c>
      <c r="AD32" s="136">
        <v>0</v>
      </c>
      <c r="AE32" s="136">
        <v>0</v>
      </c>
      <c r="AF32" s="136">
        <v>0</v>
      </c>
      <c r="AG32" s="136">
        <v>2</v>
      </c>
      <c r="AH32" s="136">
        <v>3</v>
      </c>
      <c r="AI32" s="136">
        <v>1</v>
      </c>
      <c r="AJ32" s="136">
        <v>3</v>
      </c>
      <c r="AK32" s="136">
        <v>0</v>
      </c>
      <c r="AL32" s="136">
        <v>1</v>
      </c>
      <c r="AM32" s="136">
        <v>3</v>
      </c>
      <c r="AN32" s="136">
        <v>1</v>
      </c>
      <c r="AO32" s="136">
        <v>0</v>
      </c>
      <c r="AP32" s="136">
        <v>1</v>
      </c>
    </row>
    <row r="33" spans="1:42" customFormat="1" ht="15.6" x14ac:dyDescent="0.3">
      <c r="A33" s="159" t="s">
        <v>68</v>
      </c>
      <c r="B33" s="191">
        <v>322</v>
      </c>
      <c r="C33" s="136">
        <v>0</v>
      </c>
      <c r="D33" s="136">
        <v>1</v>
      </c>
      <c r="E33" s="136">
        <v>9</v>
      </c>
      <c r="F33" s="136">
        <v>3</v>
      </c>
      <c r="G33" s="136">
        <v>4</v>
      </c>
      <c r="H33" s="136">
        <v>35</v>
      </c>
      <c r="I33" s="136">
        <v>0</v>
      </c>
      <c r="J33" s="136">
        <v>8</v>
      </c>
      <c r="K33" s="136">
        <v>2</v>
      </c>
      <c r="L33" s="136">
        <v>0</v>
      </c>
      <c r="M33" s="136">
        <v>3</v>
      </c>
      <c r="N33" s="136">
        <v>0</v>
      </c>
      <c r="O33" s="136">
        <v>3</v>
      </c>
      <c r="P33" s="136">
        <v>5</v>
      </c>
      <c r="Q33" s="136">
        <v>5</v>
      </c>
      <c r="R33" s="136">
        <v>3</v>
      </c>
      <c r="S33" s="136">
        <v>93</v>
      </c>
      <c r="T33" s="136">
        <v>12</v>
      </c>
      <c r="U33" s="136">
        <v>3</v>
      </c>
      <c r="V33" s="136">
        <v>1</v>
      </c>
      <c r="W33" s="136">
        <v>3</v>
      </c>
      <c r="X33" s="136">
        <v>0</v>
      </c>
      <c r="Y33" s="136">
        <v>2</v>
      </c>
      <c r="Z33" s="136">
        <v>2</v>
      </c>
      <c r="AA33" s="136">
        <v>2</v>
      </c>
      <c r="AB33" s="136">
        <v>1</v>
      </c>
      <c r="AC33" s="136">
        <v>26</v>
      </c>
      <c r="AD33" s="136">
        <v>1</v>
      </c>
      <c r="AE33" s="136">
        <v>3</v>
      </c>
      <c r="AF33" s="136">
        <v>0</v>
      </c>
      <c r="AG33" s="136">
        <v>33</v>
      </c>
      <c r="AH33" s="136">
        <v>25</v>
      </c>
      <c r="AI33" s="136">
        <v>4</v>
      </c>
      <c r="AJ33" s="136">
        <v>10</v>
      </c>
      <c r="AK33" s="136">
        <v>0</v>
      </c>
      <c r="AL33" s="136">
        <v>2</v>
      </c>
      <c r="AM33" s="136">
        <v>7</v>
      </c>
      <c r="AN33" s="136">
        <v>2</v>
      </c>
      <c r="AO33" s="136">
        <v>5</v>
      </c>
      <c r="AP33" s="136">
        <v>4</v>
      </c>
    </row>
    <row r="34" spans="1:42" customFormat="1" ht="15.6" x14ac:dyDescent="0.3">
      <c r="A34" s="159" t="s">
        <v>69</v>
      </c>
      <c r="B34" s="191">
        <v>32</v>
      </c>
      <c r="C34" s="136">
        <v>0</v>
      </c>
      <c r="D34" s="136">
        <v>0</v>
      </c>
      <c r="E34" s="136">
        <v>1</v>
      </c>
      <c r="F34" s="136">
        <v>0</v>
      </c>
      <c r="G34" s="136">
        <v>0</v>
      </c>
      <c r="H34" s="136">
        <v>1</v>
      </c>
      <c r="I34" s="136">
        <v>0</v>
      </c>
      <c r="J34" s="136">
        <v>2</v>
      </c>
      <c r="K34" s="136">
        <v>0</v>
      </c>
      <c r="L34" s="136">
        <v>0</v>
      </c>
      <c r="M34" s="136">
        <v>0</v>
      </c>
      <c r="N34" s="136">
        <v>0</v>
      </c>
      <c r="O34" s="136">
        <v>0</v>
      </c>
      <c r="P34" s="136">
        <v>0</v>
      </c>
      <c r="Q34" s="136">
        <v>1</v>
      </c>
      <c r="R34" s="136">
        <v>0</v>
      </c>
      <c r="S34" s="136">
        <v>13</v>
      </c>
      <c r="T34" s="136">
        <v>2</v>
      </c>
      <c r="U34" s="136">
        <v>0</v>
      </c>
      <c r="V34" s="136">
        <v>0</v>
      </c>
      <c r="W34" s="136">
        <v>0</v>
      </c>
      <c r="X34" s="136">
        <v>0</v>
      </c>
      <c r="Y34" s="136">
        <v>0</v>
      </c>
      <c r="Z34" s="136">
        <v>0</v>
      </c>
      <c r="AA34" s="136">
        <v>0</v>
      </c>
      <c r="AB34" s="136">
        <v>0</v>
      </c>
      <c r="AC34" s="136">
        <v>3</v>
      </c>
      <c r="AD34" s="136">
        <v>0</v>
      </c>
      <c r="AE34" s="136">
        <v>0</v>
      </c>
      <c r="AF34" s="136">
        <v>0</v>
      </c>
      <c r="AG34" s="136">
        <v>5</v>
      </c>
      <c r="AH34" s="136">
        <v>0</v>
      </c>
      <c r="AI34" s="136">
        <v>0</v>
      </c>
      <c r="AJ34" s="136">
        <v>3</v>
      </c>
      <c r="AK34" s="136">
        <v>0</v>
      </c>
      <c r="AL34" s="136">
        <v>0</v>
      </c>
      <c r="AM34" s="136">
        <v>1</v>
      </c>
      <c r="AN34" s="136">
        <v>0</v>
      </c>
      <c r="AO34" s="136">
        <v>0</v>
      </c>
      <c r="AP34" s="136">
        <v>0</v>
      </c>
    </row>
    <row r="35" spans="1:42" customFormat="1" ht="15.6" x14ac:dyDescent="0.3">
      <c r="A35" s="159" t="s">
        <v>70</v>
      </c>
      <c r="B35" s="191">
        <v>173</v>
      </c>
      <c r="C35" s="136">
        <v>0</v>
      </c>
      <c r="D35" s="136">
        <v>0</v>
      </c>
      <c r="E35" s="136">
        <v>0</v>
      </c>
      <c r="F35" s="136">
        <v>0</v>
      </c>
      <c r="G35" s="136">
        <v>0</v>
      </c>
      <c r="H35" s="136">
        <v>6</v>
      </c>
      <c r="I35" s="136">
        <v>0</v>
      </c>
      <c r="J35" s="136">
        <v>0</v>
      </c>
      <c r="K35" s="136">
        <v>1</v>
      </c>
      <c r="L35" s="136">
        <v>0</v>
      </c>
      <c r="M35" s="136">
        <v>0</v>
      </c>
      <c r="N35" s="136">
        <v>0</v>
      </c>
      <c r="O35" s="136">
        <v>0</v>
      </c>
      <c r="P35" s="136">
        <v>0</v>
      </c>
      <c r="Q35" s="136">
        <v>2</v>
      </c>
      <c r="R35" s="136">
        <v>0</v>
      </c>
      <c r="S35" s="136">
        <v>115</v>
      </c>
      <c r="T35" s="136">
        <v>6</v>
      </c>
      <c r="U35" s="136">
        <v>0</v>
      </c>
      <c r="V35" s="136">
        <v>0</v>
      </c>
      <c r="W35" s="136">
        <v>0</v>
      </c>
      <c r="X35" s="136">
        <v>0</v>
      </c>
      <c r="Y35" s="136">
        <v>2</v>
      </c>
      <c r="Z35" s="136">
        <v>0</v>
      </c>
      <c r="AA35" s="136">
        <v>1</v>
      </c>
      <c r="AB35" s="136">
        <v>0</v>
      </c>
      <c r="AC35" s="136">
        <v>15</v>
      </c>
      <c r="AD35" s="136">
        <v>0</v>
      </c>
      <c r="AE35" s="136">
        <v>0</v>
      </c>
      <c r="AF35" s="136">
        <v>1</v>
      </c>
      <c r="AG35" s="136">
        <v>10</v>
      </c>
      <c r="AH35" s="136">
        <v>5</v>
      </c>
      <c r="AI35" s="136">
        <v>0</v>
      </c>
      <c r="AJ35" s="136">
        <v>0</v>
      </c>
      <c r="AK35" s="136">
        <v>0</v>
      </c>
      <c r="AL35" s="136">
        <v>0</v>
      </c>
      <c r="AM35" s="136">
        <v>1</v>
      </c>
      <c r="AN35" s="136">
        <v>1</v>
      </c>
      <c r="AO35" s="136">
        <v>3</v>
      </c>
      <c r="AP35" s="136">
        <v>4</v>
      </c>
    </row>
    <row r="36" spans="1:42" customFormat="1" ht="15.6" x14ac:dyDescent="0.3">
      <c r="A36" s="159" t="s">
        <v>71</v>
      </c>
      <c r="B36" s="191">
        <v>112</v>
      </c>
      <c r="C36" s="136">
        <v>1</v>
      </c>
      <c r="D36" s="136">
        <v>1</v>
      </c>
      <c r="E36" s="136">
        <v>3</v>
      </c>
      <c r="F36" s="136">
        <v>1</v>
      </c>
      <c r="G36" s="136">
        <v>4</v>
      </c>
      <c r="H36" s="136">
        <v>3</v>
      </c>
      <c r="I36" s="136">
        <v>0</v>
      </c>
      <c r="J36" s="136">
        <v>1</v>
      </c>
      <c r="K36" s="136">
        <v>1</v>
      </c>
      <c r="L36" s="136">
        <v>0</v>
      </c>
      <c r="M36" s="136">
        <v>0</v>
      </c>
      <c r="N36" s="136">
        <v>0</v>
      </c>
      <c r="O36" s="136">
        <v>0</v>
      </c>
      <c r="P36" s="136">
        <v>1</v>
      </c>
      <c r="Q36" s="136">
        <v>2</v>
      </c>
      <c r="R36" s="136">
        <v>1</v>
      </c>
      <c r="S36" s="136">
        <v>30</v>
      </c>
      <c r="T36" s="136">
        <v>7</v>
      </c>
      <c r="U36" s="136">
        <v>0</v>
      </c>
      <c r="V36" s="136">
        <v>0</v>
      </c>
      <c r="W36" s="136">
        <v>0</v>
      </c>
      <c r="X36" s="136">
        <v>0</v>
      </c>
      <c r="Y36" s="136">
        <v>1</v>
      </c>
      <c r="Z36" s="136">
        <v>1</v>
      </c>
      <c r="AA36" s="136">
        <v>2</v>
      </c>
      <c r="AB36" s="136">
        <v>0</v>
      </c>
      <c r="AC36" s="136">
        <v>22</v>
      </c>
      <c r="AD36" s="136">
        <v>0</v>
      </c>
      <c r="AE36" s="136">
        <v>1</v>
      </c>
      <c r="AF36" s="136">
        <v>0</v>
      </c>
      <c r="AG36" s="136">
        <v>11</v>
      </c>
      <c r="AH36" s="136">
        <v>3</v>
      </c>
      <c r="AI36" s="136">
        <v>0</v>
      </c>
      <c r="AJ36" s="136">
        <v>4</v>
      </c>
      <c r="AK36" s="136">
        <v>0</v>
      </c>
      <c r="AL36" s="136">
        <v>1</v>
      </c>
      <c r="AM36" s="136">
        <v>7</v>
      </c>
      <c r="AN36" s="136">
        <v>0</v>
      </c>
      <c r="AO36" s="136">
        <v>1</v>
      </c>
      <c r="AP36" s="136">
        <v>2</v>
      </c>
    </row>
    <row r="37" spans="1:42" customFormat="1" ht="15.6" x14ac:dyDescent="0.3">
      <c r="A37" s="159" t="s">
        <v>72</v>
      </c>
      <c r="B37" s="191">
        <v>392</v>
      </c>
      <c r="C37" s="136">
        <v>0</v>
      </c>
      <c r="D37" s="136">
        <v>0</v>
      </c>
      <c r="E37" s="136">
        <v>4</v>
      </c>
      <c r="F37" s="136">
        <v>4</v>
      </c>
      <c r="G37" s="136">
        <v>1</v>
      </c>
      <c r="H37" s="136">
        <v>20</v>
      </c>
      <c r="I37" s="136">
        <v>0</v>
      </c>
      <c r="J37" s="136">
        <v>3</v>
      </c>
      <c r="K37" s="136">
        <v>0</v>
      </c>
      <c r="L37" s="136">
        <v>0</v>
      </c>
      <c r="M37" s="136">
        <v>0</v>
      </c>
      <c r="N37" s="136">
        <v>0</v>
      </c>
      <c r="O37" s="136">
        <v>2</v>
      </c>
      <c r="P37" s="136">
        <v>0</v>
      </c>
      <c r="Q37" s="136">
        <v>7</v>
      </c>
      <c r="R37" s="136">
        <v>1</v>
      </c>
      <c r="S37" s="136">
        <v>233</v>
      </c>
      <c r="T37" s="136">
        <v>10</v>
      </c>
      <c r="U37" s="136">
        <v>0</v>
      </c>
      <c r="V37" s="136">
        <v>0</v>
      </c>
      <c r="W37" s="136">
        <v>1</v>
      </c>
      <c r="X37" s="136">
        <v>0</v>
      </c>
      <c r="Y37" s="136">
        <v>0</v>
      </c>
      <c r="Z37" s="136">
        <v>0</v>
      </c>
      <c r="AA37" s="136">
        <v>0</v>
      </c>
      <c r="AB37" s="136">
        <v>1</v>
      </c>
      <c r="AC37" s="136">
        <v>28</v>
      </c>
      <c r="AD37" s="136">
        <v>0</v>
      </c>
      <c r="AE37" s="136">
        <v>1</v>
      </c>
      <c r="AF37" s="136">
        <v>0</v>
      </c>
      <c r="AG37" s="136">
        <v>36</v>
      </c>
      <c r="AH37" s="136">
        <v>10</v>
      </c>
      <c r="AI37" s="136">
        <v>0</v>
      </c>
      <c r="AJ37" s="136">
        <v>11</v>
      </c>
      <c r="AK37" s="136">
        <v>0</v>
      </c>
      <c r="AL37" s="136">
        <v>2</v>
      </c>
      <c r="AM37" s="136">
        <v>8</v>
      </c>
      <c r="AN37" s="136">
        <v>3</v>
      </c>
      <c r="AO37" s="136">
        <v>4</v>
      </c>
      <c r="AP37" s="136">
        <v>2</v>
      </c>
    </row>
    <row r="38" spans="1:42" customFormat="1" ht="15.6" x14ac:dyDescent="0.3">
      <c r="A38" s="159" t="s">
        <v>73</v>
      </c>
      <c r="B38" s="191">
        <v>269</v>
      </c>
      <c r="C38" s="136">
        <v>0</v>
      </c>
      <c r="D38" s="136">
        <v>0</v>
      </c>
      <c r="E38" s="136">
        <v>3</v>
      </c>
      <c r="F38" s="136">
        <v>1</v>
      </c>
      <c r="G38" s="136">
        <v>1</v>
      </c>
      <c r="H38" s="136">
        <v>16</v>
      </c>
      <c r="I38" s="136">
        <v>0</v>
      </c>
      <c r="J38" s="136">
        <v>0</v>
      </c>
      <c r="K38" s="136">
        <v>0</v>
      </c>
      <c r="L38" s="136">
        <v>0</v>
      </c>
      <c r="M38" s="136">
        <v>4</v>
      </c>
      <c r="N38" s="136">
        <v>0</v>
      </c>
      <c r="O38" s="136">
        <v>0</v>
      </c>
      <c r="P38" s="136">
        <v>0</v>
      </c>
      <c r="Q38" s="136">
        <v>4</v>
      </c>
      <c r="R38" s="136">
        <v>0</v>
      </c>
      <c r="S38" s="136">
        <v>115</v>
      </c>
      <c r="T38" s="136">
        <v>6</v>
      </c>
      <c r="U38" s="136">
        <v>1</v>
      </c>
      <c r="V38" s="136">
        <v>1</v>
      </c>
      <c r="W38" s="136">
        <v>0</v>
      </c>
      <c r="X38" s="136">
        <v>0</v>
      </c>
      <c r="Y38" s="136">
        <v>3</v>
      </c>
      <c r="Z38" s="136">
        <v>0</v>
      </c>
      <c r="AA38" s="136">
        <v>2</v>
      </c>
      <c r="AB38" s="136">
        <v>0</v>
      </c>
      <c r="AC38" s="136">
        <v>44</v>
      </c>
      <c r="AD38" s="136">
        <v>0</v>
      </c>
      <c r="AE38" s="136">
        <v>3</v>
      </c>
      <c r="AF38" s="136">
        <v>0</v>
      </c>
      <c r="AG38" s="136">
        <v>16</v>
      </c>
      <c r="AH38" s="136">
        <v>14</v>
      </c>
      <c r="AI38" s="136">
        <v>3</v>
      </c>
      <c r="AJ38" s="136">
        <v>18</v>
      </c>
      <c r="AK38" s="136">
        <v>0</v>
      </c>
      <c r="AL38" s="136">
        <v>0</v>
      </c>
      <c r="AM38" s="136">
        <v>8</v>
      </c>
      <c r="AN38" s="136">
        <v>2</v>
      </c>
      <c r="AO38" s="136">
        <v>3</v>
      </c>
      <c r="AP38" s="136">
        <v>1</v>
      </c>
    </row>
    <row r="39" spans="1:42" customFormat="1" ht="15.6" x14ac:dyDescent="0.3">
      <c r="A39" s="159" t="s">
        <v>74</v>
      </c>
      <c r="B39" s="191">
        <v>38</v>
      </c>
      <c r="C39" s="136">
        <v>0</v>
      </c>
      <c r="D39" s="136">
        <v>0</v>
      </c>
      <c r="E39" s="136">
        <v>2</v>
      </c>
      <c r="F39" s="136">
        <v>1</v>
      </c>
      <c r="G39" s="136">
        <v>1</v>
      </c>
      <c r="H39" s="136">
        <v>1</v>
      </c>
      <c r="I39" s="136">
        <v>0</v>
      </c>
      <c r="J39" s="136">
        <v>1</v>
      </c>
      <c r="K39" s="136">
        <v>0</v>
      </c>
      <c r="L39" s="136">
        <v>0</v>
      </c>
      <c r="M39" s="136">
        <v>0</v>
      </c>
      <c r="N39" s="136">
        <v>0</v>
      </c>
      <c r="O39" s="136">
        <v>0</v>
      </c>
      <c r="P39" s="136">
        <v>0</v>
      </c>
      <c r="Q39" s="136">
        <v>0</v>
      </c>
      <c r="R39" s="136">
        <v>0</v>
      </c>
      <c r="S39" s="136">
        <v>5</v>
      </c>
      <c r="T39" s="136">
        <v>0</v>
      </c>
      <c r="U39" s="136">
        <v>0</v>
      </c>
      <c r="V39" s="136">
        <v>0</v>
      </c>
      <c r="W39" s="136">
        <v>0</v>
      </c>
      <c r="X39" s="136">
        <v>0</v>
      </c>
      <c r="Y39" s="136">
        <v>0</v>
      </c>
      <c r="Z39" s="136">
        <v>0</v>
      </c>
      <c r="AA39" s="136">
        <v>0</v>
      </c>
      <c r="AB39" s="136">
        <v>0</v>
      </c>
      <c r="AC39" s="136">
        <v>1</v>
      </c>
      <c r="AD39" s="136">
        <v>0</v>
      </c>
      <c r="AE39" s="136">
        <v>4</v>
      </c>
      <c r="AF39" s="136">
        <v>0</v>
      </c>
      <c r="AG39" s="136">
        <v>3</v>
      </c>
      <c r="AH39" s="136">
        <v>10</v>
      </c>
      <c r="AI39" s="136">
        <v>0</v>
      </c>
      <c r="AJ39" s="136">
        <v>4</v>
      </c>
      <c r="AK39" s="136">
        <v>0</v>
      </c>
      <c r="AL39" s="136">
        <v>2</v>
      </c>
      <c r="AM39" s="136">
        <v>0</v>
      </c>
      <c r="AN39" s="136">
        <v>2</v>
      </c>
      <c r="AO39" s="136">
        <v>0</v>
      </c>
      <c r="AP39" s="136">
        <v>1</v>
      </c>
    </row>
    <row r="40" spans="1:42" customFormat="1" ht="15.6" x14ac:dyDescent="0.3">
      <c r="A40" s="159" t="s">
        <v>75</v>
      </c>
      <c r="B40" s="191">
        <v>222</v>
      </c>
      <c r="C40" s="136">
        <v>0</v>
      </c>
      <c r="D40" s="136">
        <v>0</v>
      </c>
      <c r="E40" s="136">
        <v>5</v>
      </c>
      <c r="F40" s="136">
        <v>0</v>
      </c>
      <c r="G40" s="136">
        <v>4</v>
      </c>
      <c r="H40" s="136">
        <v>15</v>
      </c>
      <c r="I40" s="136">
        <v>0</v>
      </c>
      <c r="J40" s="136">
        <v>1</v>
      </c>
      <c r="K40" s="136">
        <v>0</v>
      </c>
      <c r="L40" s="136">
        <v>0</v>
      </c>
      <c r="M40" s="136">
        <v>0</v>
      </c>
      <c r="N40" s="136">
        <v>0</v>
      </c>
      <c r="O40" s="136">
        <v>4</v>
      </c>
      <c r="P40" s="136">
        <v>0</v>
      </c>
      <c r="Q40" s="136">
        <v>4</v>
      </c>
      <c r="R40" s="136">
        <v>1</v>
      </c>
      <c r="S40" s="136">
        <v>96</v>
      </c>
      <c r="T40" s="136">
        <v>10</v>
      </c>
      <c r="U40" s="136">
        <v>0</v>
      </c>
      <c r="V40" s="136">
        <v>0</v>
      </c>
      <c r="W40" s="136">
        <v>0</v>
      </c>
      <c r="X40" s="136">
        <v>0</v>
      </c>
      <c r="Y40" s="136">
        <v>1</v>
      </c>
      <c r="Z40" s="136">
        <v>0</v>
      </c>
      <c r="AA40" s="136">
        <v>0</v>
      </c>
      <c r="AB40" s="136">
        <v>0</v>
      </c>
      <c r="AC40" s="136">
        <v>33</v>
      </c>
      <c r="AD40" s="136">
        <v>0</v>
      </c>
      <c r="AE40" s="136">
        <v>2</v>
      </c>
      <c r="AF40" s="136">
        <v>0</v>
      </c>
      <c r="AG40" s="136">
        <v>18</v>
      </c>
      <c r="AH40" s="136">
        <v>10</v>
      </c>
      <c r="AI40" s="136">
        <v>0</v>
      </c>
      <c r="AJ40" s="136">
        <v>9</v>
      </c>
      <c r="AK40" s="136">
        <v>0</v>
      </c>
      <c r="AL40" s="136">
        <v>2</v>
      </c>
      <c r="AM40" s="136">
        <v>1</v>
      </c>
      <c r="AN40" s="136">
        <v>3</v>
      </c>
      <c r="AO40" s="136">
        <v>0</v>
      </c>
      <c r="AP40" s="136">
        <v>3</v>
      </c>
    </row>
    <row r="41" spans="1:42" customFormat="1" ht="15.6" x14ac:dyDescent="0.3">
      <c r="A41" s="159" t="s">
        <v>76</v>
      </c>
      <c r="B41" s="191">
        <v>125</v>
      </c>
      <c r="C41" s="136">
        <v>0</v>
      </c>
      <c r="D41" s="136">
        <v>0</v>
      </c>
      <c r="E41" s="136">
        <v>1</v>
      </c>
      <c r="F41" s="136">
        <v>1</v>
      </c>
      <c r="G41" s="136">
        <v>0</v>
      </c>
      <c r="H41" s="136">
        <v>9</v>
      </c>
      <c r="I41" s="136">
        <v>0</v>
      </c>
      <c r="J41" s="136">
        <v>1</v>
      </c>
      <c r="K41" s="136">
        <v>0</v>
      </c>
      <c r="L41" s="136">
        <v>0</v>
      </c>
      <c r="M41" s="136">
        <v>0</v>
      </c>
      <c r="N41" s="136">
        <v>0</v>
      </c>
      <c r="O41" s="136">
        <v>5</v>
      </c>
      <c r="P41" s="136">
        <v>2</v>
      </c>
      <c r="Q41" s="136">
        <v>4</v>
      </c>
      <c r="R41" s="136">
        <v>1</v>
      </c>
      <c r="S41" s="136">
        <v>41</v>
      </c>
      <c r="T41" s="136">
        <v>14</v>
      </c>
      <c r="U41" s="136">
        <v>1</v>
      </c>
      <c r="V41" s="136">
        <v>0</v>
      </c>
      <c r="W41" s="136">
        <v>0</v>
      </c>
      <c r="X41" s="136">
        <v>1</v>
      </c>
      <c r="Y41" s="136">
        <v>2</v>
      </c>
      <c r="Z41" s="136">
        <v>1</v>
      </c>
      <c r="AA41" s="136">
        <v>0</v>
      </c>
      <c r="AB41" s="136">
        <v>0</v>
      </c>
      <c r="AC41" s="136">
        <v>13</v>
      </c>
      <c r="AD41" s="136">
        <v>0</v>
      </c>
      <c r="AE41" s="136">
        <v>0</v>
      </c>
      <c r="AF41" s="136">
        <v>0</v>
      </c>
      <c r="AG41" s="136">
        <v>7</v>
      </c>
      <c r="AH41" s="136">
        <v>5</v>
      </c>
      <c r="AI41" s="136">
        <v>0</v>
      </c>
      <c r="AJ41" s="136">
        <v>6</v>
      </c>
      <c r="AK41" s="136">
        <v>0</v>
      </c>
      <c r="AL41" s="136">
        <v>0</v>
      </c>
      <c r="AM41" s="136">
        <v>4</v>
      </c>
      <c r="AN41" s="136">
        <v>1</v>
      </c>
      <c r="AO41" s="136">
        <v>1</v>
      </c>
      <c r="AP41" s="136">
        <v>4</v>
      </c>
    </row>
    <row r="42" spans="1:42" customFormat="1" ht="15.6" x14ac:dyDescent="0.3">
      <c r="A42" s="159" t="s">
        <v>77</v>
      </c>
      <c r="B42" s="191">
        <v>1613</v>
      </c>
      <c r="C42" s="136">
        <v>1</v>
      </c>
      <c r="D42" s="136">
        <v>7</v>
      </c>
      <c r="E42" s="136">
        <v>41</v>
      </c>
      <c r="F42" s="136">
        <v>9</v>
      </c>
      <c r="G42" s="136">
        <v>22</v>
      </c>
      <c r="H42" s="136">
        <v>565</v>
      </c>
      <c r="I42" s="136">
        <v>2</v>
      </c>
      <c r="J42" s="136">
        <v>64</v>
      </c>
      <c r="K42" s="136">
        <v>1</v>
      </c>
      <c r="L42" s="136">
        <v>2</v>
      </c>
      <c r="M42" s="136">
        <v>12</v>
      </c>
      <c r="N42" s="136">
        <v>2</v>
      </c>
      <c r="O42" s="136">
        <v>7</v>
      </c>
      <c r="P42" s="136">
        <v>15</v>
      </c>
      <c r="Q42" s="136">
        <v>8</v>
      </c>
      <c r="R42" s="136">
        <v>8</v>
      </c>
      <c r="S42" s="136">
        <v>266</v>
      </c>
      <c r="T42" s="136">
        <v>41</v>
      </c>
      <c r="U42" s="136">
        <v>6</v>
      </c>
      <c r="V42" s="136">
        <v>29</v>
      </c>
      <c r="W42" s="136">
        <v>18</v>
      </c>
      <c r="X42" s="136">
        <v>1</v>
      </c>
      <c r="Y42" s="136">
        <v>10</v>
      </c>
      <c r="Z42" s="136">
        <v>2</v>
      </c>
      <c r="AA42" s="136">
        <v>27</v>
      </c>
      <c r="AB42" s="136">
        <v>3</v>
      </c>
      <c r="AC42" s="136">
        <v>82</v>
      </c>
      <c r="AD42" s="136">
        <v>5</v>
      </c>
      <c r="AE42" s="136">
        <v>15</v>
      </c>
      <c r="AF42" s="136">
        <v>17</v>
      </c>
      <c r="AG42" s="136">
        <v>57</v>
      </c>
      <c r="AH42" s="136">
        <v>75</v>
      </c>
      <c r="AI42" s="136">
        <v>4</v>
      </c>
      <c r="AJ42" s="136">
        <v>54</v>
      </c>
      <c r="AK42" s="136">
        <v>4</v>
      </c>
      <c r="AL42" s="136">
        <v>30</v>
      </c>
      <c r="AM42" s="136">
        <v>48</v>
      </c>
      <c r="AN42" s="136">
        <v>17</v>
      </c>
      <c r="AO42" s="136">
        <v>17</v>
      </c>
      <c r="AP42" s="136">
        <v>19</v>
      </c>
    </row>
    <row r="43" spans="1:42" customFormat="1" ht="15.6" x14ac:dyDescent="0.3">
      <c r="A43" s="159" t="s">
        <v>78</v>
      </c>
      <c r="B43" s="191">
        <v>270</v>
      </c>
      <c r="C43" s="136">
        <v>0</v>
      </c>
      <c r="D43" s="136">
        <v>1</v>
      </c>
      <c r="E43" s="136">
        <v>5</v>
      </c>
      <c r="F43" s="136">
        <v>0</v>
      </c>
      <c r="G43" s="136">
        <v>3</v>
      </c>
      <c r="H43" s="136">
        <v>16</v>
      </c>
      <c r="I43" s="136">
        <v>0</v>
      </c>
      <c r="J43" s="136">
        <v>2</v>
      </c>
      <c r="K43" s="136">
        <v>0</v>
      </c>
      <c r="L43" s="136">
        <v>0</v>
      </c>
      <c r="M43" s="136">
        <v>1</v>
      </c>
      <c r="N43" s="136">
        <v>0</v>
      </c>
      <c r="O43" s="136">
        <v>0</v>
      </c>
      <c r="P43" s="136">
        <v>0</v>
      </c>
      <c r="Q43" s="136">
        <v>5</v>
      </c>
      <c r="R43" s="136">
        <v>0</v>
      </c>
      <c r="S43" s="136">
        <v>133</v>
      </c>
      <c r="T43" s="136">
        <v>7</v>
      </c>
      <c r="U43" s="136">
        <v>1</v>
      </c>
      <c r="V43" s="136">
        <v>0</v>
      </c>
      <c r="W43" s="136">
        <v>4</v>
      </c>
      <c r="X43" s="136">
        <v>0</v>
      </c>
      <c r="Y43" s="136">
        <v>0</v>
      </c>
      <c r="Z43" s="136">
        <v>1</v>
      </c>
      <c r="AA43" s="136">
        <v>0</v>
      </c>
      <c r="AB43" s="136">
        <v>1</v>
      </c>
      <c r="AC43" s="136">
        <v>27</v>
      </c>
      <c r="AD43" s="136">
        <v>0</v>
      </c>
      <c r="AE43" s="136">
        <v>0</v>
      </c>
      <c r="AF43" s="136">
        <v>0</v>
      </c>
      <c r="AG43" s="136">
        <v>21</v>
      </c>
      <c r="AH43" s="136">
        <v>9</v>
      </c>
      <c r="AI43" s="136">
        <v>1</v>
      </c>
      <c r="AJ43" s="136">
        <v>7</v>
      </c>
      <c r="AK43" s="136">
        <v>0</v>
      </c>
      <c r="AL43" s="136">
        <v>1</v>
      </c>
      <c r="AM43" s="136">
        <v>10</v>
      </c>
      <c r="AN43" s="136">
        <v>4</v>
      </c>
      <c r="AO43" s="136">
        <v>4</v>
      </c>
      <c r="AP43" s="136">
        <v>6</v>
      </c>
    </row>
    <row r="44" spans="1:42" customFormat="1" ht="15.6" x14ac:dyDescent="0.3">
      <c r="A44" s="159" t="s">
        <v>79</v>
      </c>
      <c r="B44" s="191">
        <v>30</v>
      </c>
      <c r="C44" s="136">
        <v>0</v>
      </c>
      <c r="D44" s="136">
        <v>0</v>
      </c>
      <c r="E44" s="136">
        <v>1</v>
      </c>
      <c r="F44" s="136">
        <v>0</v>
      </c>
      <c r="G44" s="136">
        <v>0</v>
      </c>
      <c r="H44" s="136">
        <v>0</v>
      </c>
      <c r="I44" s="136">
        <v>0</v>
      </c>
      <c r="J44" s="136">
        <v>0</v>
      </c>
      <c r="K44" s="136">
        <v>0</v>
      </c>
      <c r="L44" s="136">
        <v>0</v>
      </c>
      <c r="M44" s="136">
        <v>0</v>
      </c>
      <c r="N44" s="136">
        <v>0</v>
      </c>
      <c r="O44" s="136">
        <v>0</v>
      </c>
      <c r="P44" s="136">
        <v>0</v>
      </c>
      <c r="Q44" s="136">
        <v>1</v>
      </c>
      <c r="R44" s="136">
        <v>1</v>
      </c>
      <c r="S44" s="136">
        <v>18</v>
      </c>
      <c r="T44" s="136">
        <v>0</v>
      </c>
      <c r="U44" s="136">
        <v>0</v>
      </c>
      <c r="V44" s="136">
        <v>0</v>
      </c>
      <c r="W44" s="136">
        <v>0</v>
      </c>
      <c r="X44" s="136">
        <v>0</v>
      </c>
      <c r="Y44" s="136">
        <v>0</v>
      </c>
      <c r="Z44" s="136">
        <v>0</v>
      </c>
      <c r="AA44" s="136">
        <v>0</v>
      </c>
      <c r="AB44" s="136">
        <v>0</v>
      </c>
      <c r="AC44" s="136">
        <v>3</v>
      </c>
      <c r="AD44" s="136">
        <v>0</v>
      </c>
      <c r="AE44" s="136">
        <v>0</v>
      </c>
      <c r="AF44" s="136">
        <v>0</v>
      </c>
      <c r="AG44" s="136">
        <v>1</v>
      </c>
      <c r="AH44" s="136">
        <v>2</v>
      </c>
      <c r="AI44" s="136">
        <v>0</v>
      </c>
      <c r="AJ44" s="136">
        <v>1</v>
      </c>
      <c r="AK44" s="136">
        <v>0</v>
      </c>
      <c r="AL44" s="136">
        <v>0</v>
      </c>
      <c r="AM44" s="136">
        <v>0</v>
      </c>
      <c r="AN44" s="136">
        <v>0</v>
      </c>
      <c r="AO44" s="136">
        <v>0</v>
      </c>
      <c r="AP44" s="136">
        <v>2</v>
      </c>
    </row>
    <row r="45" spans="1:42" customFormat="1" ht="15.6" x14ac:dyDescent="0.3">
      <c r="A45" s="159" t="s">
        <v>80</v>
      </c>
      <c r="B45" s="191">
        <v>144</v>
      </c>
      <c r="C45" s="136">
        <v>0</v>
      </c>
      <c r="D45" s="136">
        <v>1</v>
      </c>
      <c r="E45" s="136">
        <v>8</v>
      </c>
      <c r="F45" s="136">
        <v>1</v>
      </c>
      <c r="G45" s="136">
        <v>1</v>
      </c>
      <c r="H45" s="136">
        <v>4</v>
      </c>
      <c r="I45" s="136">
        <v>0</v>
      </c>
      <c r="J45" s="136">
        <v>2</v>
      </c>
      <c r="K45" s="136">
        <v>0</v>
      </c>
      <c r="L45" s="136">
        <v>0</v>
      </c>
      <c r="M45" s="136">
        <v>2</v>
      </c>
      <c r="N45" s="136">
        <v>0</v>
      </c>
      <c r="O45" s="136">
        <v>0</v>
      </c>
      <c r="P45" s="136">
        <v>0</v>
      </c>
      <c r="Q45" s="136">
        <v>1</v>
      </c>
      <c r="R45" s="136">
        <v>1</v>
      </c>
      <c r="S45" s="136">
        <v>40</v>
      </c>
      <c r="T45" s="136">
        <v>11</v>
      </c>
      <c r="U45" s="136">
        <v>0</v>
      </c>
      <c r="V45" s="136">
        <v>0</v>
      </c>
      <c r="W45" s="136">
        <v>0</v>
      </c>
      <c r="X45" s="136">
        <v>0</v>
      </c>
      <c r="Y45" s="136">
        <v>2</v>
      </c>
      <c r="Z45" s="136">
        <v>0</v>
      </c>
      <c r="AA45" s="136">
        <v>0</v>
      </c>
      <c r="AB45" s="136">
        <v>0</v>
      </c>
      <c r="AC45" s="136">
        <v>26</v>
      </c>
      <c r="AD45" s="136">
        <v>0</v>
      </c>
      <c r="AE45" s="136">
        <v>1</v>
      </c>
      <c r="AF45" s="136">
        <v>0</v>
      </c>
      <c r="AG45" s="136">
        <v>16</v>
      </c>
      <c r="AH45" s="136">
        <v>10</v>
      </c>
      <c r="AI45" s="136">
        <v>0</v>
      </c>
      <c r="AJ45" s="136">
        <v>7</v>
      </c>
      <c r="AK45" s="136">
        <v>0</v>
      </c>
      <c r="AL45" s="136">
        <v>0</v>
      </c>
      <c r="AM45" s="136">
        <v>6</v>
      </c>
      <c r="AN45" s="136">
        <v>0</v>
      </c>
      <c r="AO45" s="136">
        <v>1</v>
      </c>
      <c r="AP45" s="136">
        <v>3</v>
      </c>
    </row>
    <row r="46" spans="1:42" customFormat="1" ht="15.6" x14ac:dyDescent="0.3">
      <c r="A46" s="159" t="s">
        <v>81</v>
      </c>
      <c r="B46" s="191">
        <v>36</v>
      </c>
      <c r="C46" s="136">
        <v>0</v>
      </c>
      <c r="D46" s="136">
        <v>0</v>
      </c>
      <c r="E46" s="136">
        <v>0</v>
      </c>
      <c r="F46" s="136">
        <v>0</v>
      </c>
      <c r="G46" s="136">
        <v>0</v>
      </c>
      <c r="H46" s="136">
        <v>0</v>
      </c>
      <c r="I46" s="136">
        <v>0</v>
      </c>
      <c r="J46" s="136">
        <v>2</v>
      </c>
      <c r="K46" s="136">
        <v>0</v>
      </c>
      <c r="L46" s="136">
        <v>0</v>
      </c>
      <c r="M46" s="136">
        <v>0</v>
      </c>
      <c r="N46" s="136">
        <v>0</v>
      </c>
      <c r="O46" s="136">
        <v>0</v>
      </c>
      <c r="P46" s="136">
        <v>2</v>
      </c>
      <c r="Q46" s="136">
        <v>0</v>
      </c>
      <c r="R46" s="136">
        <v>0</v>
      </c>
      <c r="S46" s="136">
        <v>10</v>
      </c>
      <c r="T46" s="136">
        <v>1</v>
      </c>
      <c r="U46" s="136">
        <v>1</v>
      </c>
      <c r="V46" s="136">
        <v>0</v>
      </c>
      <c r="W46" s="136">
        <v>2</v>
      </c>
      <c r="X46" s="136">
        <v>0</v>
      </c>
      <c r="Y46" s="136">
        <v>1</v>
      </c>
      <c r="Z46" s="136">
        <v>0</v>
      </c>
      <c r="AA46" s="136">
        <v>0</v>
      </c>
      <c r="AB46" s="136">
        <v>0</v>
      </c>
      <c r="AC46" s="136">
        <v>2</v>
      </c>
      <c r="AD46" s="136">
        <v>0</v>
      </c>
      <c r="AE46" s="136">
        <v>1</v>
      </c>
      <c r="AF46" s="136">
        <v>0</v>
      </c>
      <c r="AG46" s="136">
        <v>4</v>
      </c>
      <c r="AH46" s="136">
        <v>4</v>
      </c>
      <c r="AI46" s="136">
        <v>0</v>
      </c>
      <c r="AJ46" s="136">
        <v>0</v>
      </c>
      <c r="AK46" s="136">
        <v>0</v>
      </c>
      <c r="AL46" s="136">
        <v>1</v>
      </c>
      <c r="AM46" s="136">
        <v>0</v>
      </c>
      <c r="AN46" s="136">
        <v>2</v>
      </c>
      <c r="AO46" s="136">
        <v>2</v>
      </c>
      <c r="AP46" s="136">
        <v>1</v>
      </c>
    </row>
    <row r="47" spans="1:42" customFormat="1" ht="15.6" x14ac:dyDescent="0.3">
      <c r="A47" s="159" t="s">
        <v>82</v>
      </c>
      <c r="B47" s="191">
        <v>175</v>
      </c>
      <c r="C47" s="136">
        <v>0</v>
      </c>
      <c r="D47" s="136">
        <v>0</v>
      </c>
      <c r="E47" s="136">
        <v>2</v>
      </c>
      <c r="F47" s="136">
        <v>0</v>
      </c>
      <c r="G47" s="136">
        <v>1</v>
      </c>
      <c r="H47" s="136">
        <v>11</v>
      </c>
      <c r="I47" s="136">
        <v>0</v>
      </c>
      <c r="J47" s="136">
        <v>6</v>
      </c>
      <c r="K47" s="136">
        <v>0</v>
      </c>
      <c r="L47" s="136">
        <v>0</v>
      </c>
      <c r="M47" s="136">
        <v>0</v>
      </c>
      <c r="N47" s="136">
        <v>0</v>
      </c>
      <c r="O47" s="136">
        <v>5</v>
      </c>
      <c r="P47" s="136">
        <v>4</v>
      </c>
      <c r="Q47" s="136">
        <v>5</v>
      </c>
      <c r="R47" s="136">
        <v>0</v>
      </c>
      <c r="S47" s="136">
        <v>54</v>
      </c>
      <c r="T47" s="136">
        <v>8</v>
      </c>
      <c r="U47" s="136">
        <v>2</v>
      </c>
      <c r="V47" s="136">
        <v>0</v>
      </c>
      <c r="W47" s="136">
        <v>0</v>
      </c>
      <c r="X47" s="136">
        <v>0</v>
      </c>
      <c r="Y47" s="136">
        <v>1</v>
      </c>
      <c r="Z47" s="136">
        <v>0</v>
      </c>
      <c r="AA47" s="136">
        <v>1</v>
      </c>
      <c r="AB47" s="136">
        <v>0</v>
      </c>
      <c r="AC47" s="136">
        <v>24</v>
      </c>
      <c r="AD47" s="136">
        <v>1</v>
      </c>
      <c r="AE47" s="136">
        <v>0</v>
      </c>
      <c r="AF47" s="136">
        <v>0</v>
      </c>
      <c r="AG47" s="136">
        <v>10</v>
      </c>
      <c r="AH47" s="136">
        <v>13</v>
      </c>
      <c r="AI47" s="136">
        <v>1</v>
      </c>
      <c r="AJ47" s="136">
        <v>14</v>
      </c>
      <c r="AK47" s="136">
        <v>0</v>
      </c>
      <c r="AL47" s="136">
        <v>1</v>
      </c>
      <c r="AM47" s="136">
        <v>3</v>
      </c>
      <c r="AN47" s="136">
        <v>2</v>
      </c>
      <c r="AO47" s="136">
        <v>1</v>
      </c>
      <c r="AP47" s="136">
        <v>5</v>
      </c>
    </row>
    <row r="48" spans="1:42" customFormat="1" ht="15.6" x14ac:dyDescent="0.3">
      <c r="A48" s="159" t="s">
        <v>83</v>
      </c>
      <c r="B48" s="191">
        <v>1169</v>
      </c>
      <c r="C48" s="136">
        <v>1</v>
      </c>
      <c r="D48" s="136">
        <v>0</v>
      </c>
      <c r="E48" s="136">
        <v>17</v>
      </c>
      <c r="F48" s="136">
        <v>3</v>
      </c>
      <c r="G48" s="136">
        <v>4</v>
      </c>
      <c r="H48" s="136">
        <v>82</v>
      </c>
      <c r="I48" s="136">
        <v>0</v>
      </c>
      <c r="J48" s="136">
        <v>12</v>
      </c>
      <c r="K48" s="136">
        <v>5</v>
      </c>
      <c r="L48" s="136">
        <v>1</v>
      </c>
      <c r="M48" s="136">
        <v>3</v>
      </c>
      <c r="N48" s="136">
        <v>0</v>
      </c>
      <c r="O48" s="136">
        <v>6</v>
      </c>
      <c r="P48" s="136">
        <v>9</v>
      </c>
      <c r="Q48" s="136">
        <v>21</v>
      </c>
      <c r="R48" s="136">
        <v>6</v>
      </c>
      <c r="S48" s="136">
        <v>486</v>
      </c>
      <c r="T48" s="136">
        <v>46</v>
      </c>
      <c r="U48" s="136">
        <v>7</v>
      </c>
      <c r="V48" s="136">
        <v>4</v>
      </c>
      <c r="W48" s="136">
        <v>6</v>
      </c>
      <c r="X48" s="136">
        <v>1</v>
      </c>
      <c r="Y48" s="136">
        <v>11</v>
      </c>
      <c r="Z48" s="136">
        <v>2</v>
      </c>
      <c r="AA48" s="136">
        <v>3</v>
      </c>
      <c r="AB48" s="136">
        <v>0</v>
      </c>
      <c r="AC48" s="136">
        <v>130</v>
      </c>
      <c r="AD48" s="136">
        <v>2</v>
      </c>
      <c r="AE48" s="136">
        <v>14</v>
      </c>
      <c r="AF48" s="136">
        <v>2</v>
      </c>
      <c r="AG48" s="136">
        <v>108</v>
      </c>
      <c r="AH48" s="136">
        <v>41</v>
      </c>
      <c r="AI48" s="136">
        <v>5</v>
      </c>
      <c r="AJ48" s="136">
        <v>57</v>
      </c>
      <c r="AK48" s="136">
        <v>0</v>
      </c>
      <c r="AL48" s="136">
        <v>3</v>
      </c>
      <c r="AM48" s="136">
        <v>42</v>
      </c>
      <c r="AN48" s="136">
        <v>4</v>
      </c>
      <c r="AO48" s="136">
        <v>12</v>
      </c>
      <c r="AP48" s="136">
        <v>13</v>
      </c>
    </row>
    <row r="49" spans="1:42" customFormat="1" ht="15.6" x14ac:dyDescent="0.3">
      <c r="A49" s="159" t="s">
        <v>84</v>
      </c>
      <c r="B49" s="191">
        <v>313</v>
      </c>
      <c r="C49" s="136">
        <v>1</v>
      </c>
      <c r="D49" s="136">
        <v>0</v>
      </c>
      <c r="E49" s="136">
        <v>14</v>
      </c>
      <c r="F49" s="136">
        <v>6</v>
      </c>
      <c r="G49" s="136">
        <v>3</v>
      </c>
      <c r="H49" s="136">
        <v>21</v>
      </c>
      <c r="I49" s="136">
        <v>0</v>
      </c>
      <c r="J49" s="136">
        <v>2</v>
      </c>
      <c r="K49" s="136">
        <v>1</v>
      </c>
      <c r="L49" s="136">
        <v>0</v>
      </c>
      <c r="M49" s="136">
        <v>2</v>
      </c>
      <c r="N49" s="136">
        <v>0</v>
      </c>
      <c r="O49" s="136">
        <v>2</v>
      </c>
      <c r="P49" s="136">
        <v>4</v>
      </c>
      <c r="Q49" s="136">
        <v>4</v>
      </c>
      <c r="R49" s="136">
        <v>1</v>
      </c>
      <c r="S49" s="136">
        <v>83</v>
      </c>
      <c r="T49" s="136">
        <v>17</v>
      </c>
      <c r="U49" s="136">
        <v>2</v>
      </c>
      <c r="V49" s="136">
        <v>2</v>
      </c>
      <c r="W49" s="136">
        <v>3</v>
      </c>
      <c r="X49" s="136">
        <v>0</v>
      </c>
      <c r="Y49" s="136">
        <v>1</v>
      </c>
      <c r="Z49" s="136">
        <v>2</v>
      </c>
      <c r="AA49" s="136">
        <v>0</v>
      </c>
      <c r="AB49" s="136">
        <v>2</v>
      </c>
      <c r="AC49" s="136">
        <v>37</v>
      </c>
      <c r="AD49" s="136">
        <v>2</v>
      </c>
      <c r="AE49" s="136">
        <v>4</v>
      </c>
      <c r="AF49" s="136">
        <v>0</v>
      </c>
      <c r="AG49" s="136">
        <v>20</v>
      </c>
      <c r="AH49" s="136">
        <v>28</v>
      </c>
      <c r="AI49" s="136">
        <v>3</v>
      </c>
      <c r="AJ49" s="136">
        <v>14</v>
      </c>
      <c r="AK49" s="136">
        <v>0</v>
      </c>
      <c r="AL49" s="136">
        <v>3</v>
      </c>
      <c r="AM49" s="136">
        <v>6</v>
      </c>
      <c r="AN49" s="136">
        <v>7</v>
      </c>
      <c r="AO49" s="136">
        <v>11</v>
      </c>
      <c r="AP49" s="136">
        <v>5</v>
      </c>
    </row>
    <row r="50" spans="1:42" customFormat="1" ht="15.6" x14ac:dyDescent="0.3">
      <c r="A50" s="159" t="s">
        <v>85</v>
      </c>
      <c r="B50" s="191">
        <v>32</v>
      </c>
      <c r="C50" s="136">
        <v>0</v>
      </c>
      <c r="D50" s="136">
        <v>0</v>
      </c>
      <c r="E50" s="136">
        <v>0</v>
      </c>
      <c r="F50" s="136">
        <v>1</v>
      </c>
      <c r="G50" s="136">
        <v>1</v>
      </c>
      <c r="H50" s="136">
        <v>4</v>
      </c>
      <c r="I50" s="136">
        <v>0</v>
      </c>
      <c r="J50" s="136">
        <v>0</v>
      </c>
      <c r="K50" s="136">
        <v>0</v>
      </c>
      <c r="L50" s="136">
        <v>0</v>
      </c>
      <c r="M50" s="136">
        <v>1</v>
      </c>
      <c r="N50" s="136">
        <v>0</v>
      </c>
      <c r="O50" s="136">
        <v>0</v>
      </c>
      <c r="P50" s="136">
        <v>0</v>
      </c>
      <c r="Q50" s="136">
        <v>0</v>
      </c>
      <c r="R50" s="136">
        <v>0</v>
      </c>
      <c r="S50" s="136">
        <v>14</v>
      </c>
      <c r="T50" s="136">
        <v>1</v>
      </c>
      <c r="U50" s="136">
        <v>0</v>
      </c>
      <c r="V50" s="136">
        <v>0</v>
      </c>
      <c r="W50" s="136">
        <v>0</v>
      </c>
      <c r="X50" s="136">
        <v>0</v>
      </c>
      <c r="Y50" s="136">
        <v>0</v>
      </c>
      <c r="Z50" s="136">
        <v>0</v>
      </c>
      <c r="AA50" s="136">
        <v>0</v>
      </c>
      <c r="AB50" s="136">
        <v>0</v>
      </c>
      <c r="AC50" s="136">
        <v>1</v>
      </c>
      <c r="AD50" s="136">
        <v>0</v>
      </c>
      <c r="AE50" s="136">
        <v>0</v>
      </c>
      <c r="AF50" s="136">
        <v>0</v>
      </c>
      <c r="AG50" s="136">
        <v>2</v>
      </c>
      <c r="AH50" s="136">
        <v>2</v>
      </c>
      <c r="AI50" s="136">
        <v>0</v>
      </c>
      <c r="AJ50" s="136">
        <v>0</v>
      </c>
      <c r="AK50" s="136">
        <v>0</v>
      </c>
      <c r="AL50" s="136">
        <v>0</v>
      </c>
      <c r="AM50" s="136">
        <v>4</v>
      </c>
      <c r="AN50" s="136">
        <v>0</v>
      </c>
      <c r="AO50" s="136">
        <v>1</v>
      </c>
      <c r="AP50" s="136">
        <v>0</v>
      </c>
    </row>
    <row r="51" spans="1:42" customFormat="1" ht="15.6" x14ac:dyDescent="0.3">
      <c r="A51" s="159" t="s">
        <v>86</v>
      </c>
      <c r="B51" s="191">
        <v>317</v>
      </c>
      <c r="C51" s="136">
        <v>0</v>
      </c>
      <c r="D51" s="136">
        <v>3</v>
      </c>
      <c r="E51" s="136">
        <v>3</v>
      </c>
      <c r="F51" s="136">
        <v>0</v>
      </c>
      <c r="G51" s="136">
        <v>12</v>
      </c>
      <c r="H51" s="136">
        <v>12</v>
      </c>
      <c r="I51" s="136">
        <v>0</v>
      </c>
      <c r="J51" s="136">
        <v>1</v>
      </c>
      <c r="K51" s="136">
        <v>0</v>
      </c>
      <c r="L51" s="136">
        <v>0</v>
      </c>
      <c r="M51" s="136">
        <v>1</v>
      </c>
      <c r="N51" s="136">
        <v>0</v>
      </c>
      <c r="O51" s="136">
        <v>0</v>
      </c>
      <c r="P51" s="136">
        <v>0</v>
      </c>
      <c r="Q51" s="136">
        <v>10</v>
      </c>
      <c r="R51" s="136">
        <v>0</v>
      </c>
      <c r="S51" s="136">
        <v>129</v>
      </c>
      <c r="T51" s="136">
        <v>28</v>
      </c>
      <c r="U51" s="136">
        <v>2</v>
      </c>
      <c r="V51" s="136">
        <v>0</v>
      </c>
      <c r="W51" s="136">
        <v>1</v>
      </c>
      <c r="X51" s="136">
        <v>0</v>
      </c>
      <c r="Y51" s="136">
        <v>4</v>
      </c>
      <c r="Z51" s="136">
        <v>0</v>
      </c>
      <c r="AA51" s="136">
        <v>0</v>
      </c>
      <c r="AB51" s="136">
        <v>0</v>
      </c>
      <c r="AC51" s="136">
        <v>27</v>
      </c>
      <c r="AD51" s="136">
        <v>1</v>
      </c>
      <c r="AE51" s="136">
        <v>6</v>
      </c>
      <c r="AF51" s="136">
        <v>0</v>
      </c>
      <c r="AG51" s="136">
        <v>26</v>
      </c>
      <c r="AH51" s="136">
        <v>21</v>
      </c>
      <c r="AI51" s="136">
        <v>0</v>
      </c>
      <c r="AJ51" s="136">
        <v>15</v>
      </c>
      <c r="AK51" s="136">
        <v>0</v>
      </c>
      <c r="AL51" s="136">
        <v>0</v>
      </c>
      <c r="AM51" s="136">
        <v>8</v>
      </c>
      <c r="AN51" s="136">
        <v>1</v>
      </c>
      <c r="AO51" s="136">
        <v>2</v>
      </c>
      <c r="AP51" s="136">
        <v>4</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18</v>
      </c>
      <c r="C53" s="136">
        <v>0</v>
      </c>
      <c r="D53" s="136">
        <v>0</v>
      </c>
      <c r="E53" s="136">
        <v>0</v>
      </c>
      <c r="F53" s="136">
        <v>1</v>
      </c>
      <c r="G53" s="136">
        <v>0</v>
      </c>
      <c r="H53" s="136">
        <v>0</v>
      </c>
      <c r="I53" s="136">
        <v>0</v>
      </c>
      <c r="J53" s="136">
        <v>0</v>
      </c>
      <c r="K53" s="136">
        <v>0</v>
      </c>
      <c r="L53" s="136">
        <v>0</v>
      </c>
      <c r="M53" s="136">
        <v>1</v>
      </c>
      <c r="N53" s="136">
        <v>0</v>
      </c>
      <c r="O53" s="136">
        <v>0</v>
      </c>
      <c r="P53" s="136">
        <v>0</v>
      </c>
      <c r="Q53" s="136">
        <v>0</v>
      </c>
      <c r="R53" s="136">
        <v>0</v>
      </c>
      <c r="S53" s="136">
        <v>4</v>
      </c>
      <c r="T53" s="136">
        <v>3</v>
      </c>
      <c r="U53" s="136">
        <v>0</v>
      </c>
      <c r="V53" s="136">
        <v>0</v>
      </c>
      <c r="W53" s="136">
        <v>1</v>
      </c>
      <c r="X53" s="136">
        <v>0</v>
      </c>
      <c r="Y53" s="136">
        <v>0</v>
      </c>
      <c r="Z53" s="136">
        <v>0</v>
      </c>
      <c r="AA53" s="136">
        <v>0</v>
      </c>
      <c r="AB53" s="136">
        <v>0</v>
      </c>
      <c r="AC53" s="136">
        <v>6</v>
      </c>
      <c r="AD53" s="136">
        <v>0</v>
      </c>
      <c r="AE53" s="136">
        <v>0</v>
      </c>
      <c r="AF53" s="136">
        <v>0</v>
      </c>
      <c r="AG53" s="136">
        <v>2</v>
      </c>
      <c r="AH53" s="136">
        <v>0</v>
      </c>
      <c r="AI53" s="136">
        <v>0</v>
      </c>
      <c r="AJ53" s="136">
        <v>0</v>
      </c>
      <c r="AK53" s="136">
        <v>0</v>
      </c>
      <c r="AL53" s="136">
        <v>0</v>
      </c>
      <c r="AM53" s="136">
        <v>0</v>
      </c>
      <c r="AN53" s="136">
        <v>0</v>
      </c>
      <c r="AO53" s="136">
        <v>0</v>
      </c>
      <c r="AP53" s="136">
        <v>0</v>
      </c>
    </row>
    <row r="54" spans="1:42" customFormat="1" ht="15.6" x14ac:dyDescent="0.3">
      <c r="A54" s="159" t="s">
        <v>89</v>
      </c>
      <c r="B54" s="191">
        <v>174</v>
      </c>
      <c r="C54" s="136">
        <v>0</v>
      </c>
      <c r="D54" s="136">
        <v>0</v>
      </c>
      <c r="E54" s="136">
        <v>4</v>
      </c>
      <c r="F54" s="136">
        <v>3</v>
      </c>
      <c r="G54" s="136">
        <v>3</v>
      </c>
      <c r="H54" s="136">
        <v>21</v>
      </c>
      <c r="I54" s="136">
        <v>1</v>
      </c>
      <c r="J54" s="136">
        <v>1</v>
      </c>
      <c r="K54" s="136">
        <v>0</v>
      </c>
      <c r="L54" s="136">
        <v>0</v>
      </c>
      <c r="M54" s="136">
        <v>2</v>
      </c>
      <c r="N54" s="136">
        <v>0</v>
      </c>
      <c r="O54" s="136">
        <v>0</v>
      </c>
      <c r="P54" s="136">
        <v>1</v>
      </c>
      <c r="Q54" s="136">
        <v>4</v>
      </c>
      <c r="R54" s="136">
        <v>1</v>
      </c>
      <c r="S54" s="136">
        <v>66</v>
      </c>
      <c r="T54" s="136">
        <v>6</v>
      </c>
      <c r="U54" s="136">
        <v>0</v>
      </c>
      <c r="V54" s="136">
        <v>0</v>
      </c>
      <c r="W54" s="136">
        <v>1</v>
      </c>
      <c r="X54" s="136">
        <v>0</v>
      </c>
      <c r="Y54" s="136">
        <v>1</v>
      </c>
      <c r="Z54" s="136">
        <v>0</v>
      </c>
      <c r="AA54" s="136">
        <v>1</v>
      </c>
      <c r="AB54" s="136">
        <v>0</v>
      </c>
      <c r="AC54" s="136">
        <v>13</v>
      </c>
      <c r="AD54" s="136">
        <v>1</v>
      </c>
      <c r="AE54" s="136">
        <v>3</v>
      </c>
      <c r="AF54" s="136">
        <v>0</v>
      </c>
      <c r="AG54" s="136">
        <v>6</v>
      </c>
      <c r="AH54" s="136">
        <v>12</v>
      </c>
      <c r="AI54" s="136">
        <v>3</v>
      </c>
      <c r="AJ54" s="136">
        <v>6</v>
      </c>
      <c r="AK54" s="136">
        <v>0</v>
      </c>
      <c r="AL54" s="136">
        <v>3</v>
      </c>
      <c r="AM54" s="136">
        <v>10</v>
      </c>
      <c r="AN54" s="136">
        <v>0</v>
      </c>
      <c r="AO54" s="136">
        <v>1</v>
      </c>
      <c r="AP54" s="136">
        <v>0</v>
      </c>
    </row>
    <row r="55" spans="1:42" customFormat="1" ht="15.6" x14ac:dyDescent="0.3">
      <c r="A55" s="159" t="s">
        <v>90</v>
      </c>
      <c r="B55" s="191">
        <v>52</v>
      </c>
      <c r="C55" s="136">
        <v>0</v>
      </c>
      <c r="D55" s="136">
        <v>1</v>
      </c>
      <c r="E55" s="136">
        <v>2</v>
      </c>
      <c r="F55" s="136">
        <v>0</v>
      </c>
      <c r="G55" s="136">
        <v>3</v>
      </c>
      <c r="H55" s="136">
        <v>4</v>
      </c>
      <c r="I55" s="136">
        <v>0</v>
      </c>
      <c r="J55" s="136">
        <v>0</v>
      </c>
      <c r="K55" s="136">
        <v>0</v>
      </c>
      <c r="L55" s="136">
        <v>0</v>
      </c>
      <c r="M55" s="136">
        <v>0</v>
      </c>
      <c r="N55" s="136">
        <v>0</v>
      </c>
      <c r="O55" s="136">
        <v>1</v>
      </c>
      <c r="P55" s="136">
        <v>0</v>
      </c>
      <c r="Q55" s="136">
        <v>0</v>
      </c>
      <c r="R55" s="136">
        <v>0</v>
      </c>
      <c r="S55" s="136">
        <v>4</v>
      </c>
      <c r="T55" s="136">
        <v>0</v>
      </c>
      <c r="U55" s="136">
        <v>1</v>
      </c>
      <c r="V55" s="136">
        <v>0</v>
      </c>
      <c r="W55" s="136">
        <v>0</v>
      </c>
      <c r="X55" s="136">
        <v>0</v>
      </c>
      <c r="Y55" s="136">
        <v>0</v>
      </c>
      <c r="Z55" s="136">
        <v>0</v>
      </c>
      <c r="AA55" s="136">
        <v>0</v>
      </c>
      <c r="AB55" s="136">
        <v>0</v>
      </c>
      <c r="AC55" s="136">
        <v>5</v>
      </c>
      <c r="AD55" s="136">
        <v>0</v>
      </c>
      <c r="AE55" s="136">
        <v>2</v>
      </c>
      <c r="AF55" s="136">
        <v>0</v>
      </c>
      <c r="AG55" s="136">
        <v>2</v>
      </c>
      <c r="AH55" s="136">
        <v>8</v>
      </c>
      <c r="AI55" s="136">
        <v>0</v>
      </c>
      <c r="AJ55" s="136">
        <v>4</v>
      </c>
      <c r="AK55" s="136">
        <v>0</v>
      </c>
      <c r="AL55" s="136">
        <v>1</v>
      </c>
      <c r="AM55" s="136">
        <v>6</v>
      </c>
      <c r="AN55" s="136">
        <v>2</v>
      </c>
      <c r="AO55" s="136">
        <v>4</v>
      </c>
      <c r="AP55" s="136">
        <v>2</v>
      </c>
    </row>
    <row r="56" spans="1:42" customFormat="1" ht="15.6" x14ac:dyDescent="0.3">
      <c r="A56" s="159" t="s">
        <v>655</v>
      </c>
      <c r="B56" s="191">
        <v>47</v>
      </c>
      <c r="C56" s="136">
        <v>0</v>
      </c>
      <c r="D56" s="136">
        <v>0</v>
      </c>
      <c r="E56" s="136">
        <v>0</v>
      </c>
      <c r="F56" s="136">
        <v>1</v>
      </c>
      <c r="G56" s="136">
        <v>0</v>
      </c>
      <c r="H56" s="136">
        <v>4</v>
      </c>
      <c r="I56" s="136">
        <v>0</v>
      </c>
      <c r="J56" s="136">
        <v>0</v>
      </c>
      <c r="K56" s="136">
        <v>0</v>
      </c>
      <c r="L56" s="136">
        <v>0</v>
      </c>
      <c r="M56" s="136">
        <v>0</v>
      </c>
      <c r="N56" s="136">
        <v>0</v>
      </c>
      <c r="O56" s="136">
        <v>1</v>
      </c>
      <c r="P56" s="136">
        <v>0</v>
      </c>
      <c r="Q56" s="136">
        <v>1</v>
      </c>
      <c r="R56" s="136">
        <v>0</v>
      </c>
      <c r="S56" s="136">
        <v>26</v>
      </c>
      <c r="T56" s="136">
        <v>2</v>
      </c>
      <c r="U56" s="136">
        <v>0</v>
      </c>
      <c r="V56" s="136">
        <v>0</v>
      </c>
      <c r="W56" s="136">
        <v>0</v>
      </c>
      <c r="X56" s="136">
        <v>0</v>
      </c>
      <c r="Y56" s="136">
        <v>0</v>
      </c>
      <c r="Z56" s="136">
        <v>0</v>
      </c>
      <c r="AA56" s="136">
        <v>0</v>
      </c>
      <c r="AB56" s="136">
        <v>0</v>
      </c>
      <c r="AC56" s="136">
        <v>3</v>
      </c>
      <c r="AD56" s="136">
        <v>0</v>
      </c>
      <c r="AE56" s="136">
        <v>2</v>
      </c>
      <c r="AF56" s="136">
        <v>0</v>
      </c>
      <c r="AG56" s="136">
        <v>5</v>
      </c>
      <c r="AH56" s="136">
        <v>0</v>
      </c>
      <c r="AI56" s="136">
        <v>0</v>
      </c>
      <c r="AJ56" s="136">
        <v>0</v>
      </c>
      <c r="AK56" s="136">
        <v>0</v>
      </c>
      <c r="AL56" s="136">
        <v>0</v>
      </c>
      <c r="AM56" s="136">
        <v>1</v>
      </c>
      <c r="AN56" s="136">
        <v>1</v>
      </c>
      <c r="AO56" s="136">
        <v>0</v>
      </c>
      <c r="AP56" s="136">
        <v>0</v>
      </c>
    </row>
    <row r="57" spans="1:42" customFormat="1" ht="15.6" x14ac:dyDescent="0.3">
      <c r="A57" s="161" t="s">
        <v>573</v>
      </c>
      <c r="B57" s="160">
        <v>2</v>
      </c>
      <c r="C57" s="136">
        <v>0</v>
      </c>
      <c r="D57" s="136">
        <v>0</v>
      </c>
      <c r="E57" s="136">
        <v>0</v>
      </c>
      <c r="F57" s="136">
        <v>0</v>
      </c>
      <c r="G57" s="136">
        <v>0</v>
      </c>
      <c r="H57" s="136">
        <v>1</v>
      </c>
      <c r="I57" s="136">
        <v>0</v>
      </c>
      <c r="J57" s="136">
        <v>0</v>
      </c>
      <c r="K57" s="136">
        <v>0</v>
      </c>
      <c r="L57" s="136">
        <v>0</v>
      </c>
      <c r="M57" s="136">
        <v>0</v>
      </c>
      <c r="N57" s="136">
        <v>0</v>
      </c>
      <c r="O57" s="136">
        <v>0</v>
      </c>
      <c r="P57" s="136">
        <v>0</v>
      </c>
      <c r="Q57" s="136">
        <v>0</v>
      </c>
      <c r="R57" s="136">
        <v>0</v>
      </c>
      <c r="S57" s="136">
        <v>1</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2</v>
      </c>
      <c r="C59" s="136">
        <v>0</v>
      </c>
      <c r="D59" s="136">
        <v>0</v>
      </c>
      <c r="E59" s="136">
        <v>0</v>
      </c>
      <c r="F59" s="136">
        <v>0</v>
      </c>
      <c r="G59" s="136">
        <v>0</v>
      </c>
      <c r="H59" s="136">
        <v>1</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1</v>
      </c>
      <c r="AH59" s="136">
        <v>0</v>
      </c>
      <c r="AI59" s="136">
        <v>0</v>
      </c>
      <c r="AJ59" s="136">
        <v>0</v>
      </c>
      <c r="AK59" s="136">
        <v>0</v>
      </c>
      <c r="AL59" s="136">
        <v>0</v>
      </c>
      <c r="AM59" s="136">
        <v>0</v>
      </c>
      <c r="AN59" s="136">
        <v>0</v>
      </c>
      <c r="AO59" s="136">
        <v>0</v>
      </c>
      <c r="AP59" s="136">
        <v>0</v>
      </c>
    </row>
    <row r="60" spans="1:42" customFormat="1" ht="15.6" x14ac:dyDescent="0.3">
      <c r="A60" s="161" t="s">
        <v>533</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39</v>
      </c>
      <c r="C61" s="136">
        <v>0</v>
      </c>
      <c r="D61" s="136">
        <v>0</v>
      </c>
      <c r="E61" s="136">
        <v>0</v>
      </c>
      <c r="F61" s="136">
        <v>0</v>
      </c>
      <c r="G61" s="136">
        <v>0</v>
      </c>
      <c r="H61" s="136">
        <v>1</v>
      </c>
      <c r="I61" s="136">
        <v>0</v>
      </c>
      <c r="J61" s="136">
        <v>0</v>
      </c>
      <c r="K61" s="136">
        <v>0</v>
      </c>
      <c r="L61" s="136">
        <v>0</v>
      </c>
      <c r="M61" s="136">
        <v>0</v>
      </c>
      <c r="N61" s="136">
        <v>0</v>
      </c>
      <c r="O61" s="136">
        <v>0</v>
      </c>
      <c r="P61" s="136">
        <v>0</v>
      </c>
      <c r="Q61" s="136">
        <v>0</v>
      </c>
      <c r="R61" s="136">
        <v>0</v>
      </c>
      <c r="S61" s="136">
        <v>12</v>
      </c>
      <c r="T61" s="136">
        <v>0</v>
      </c>
      <c r="U61" s="136">
        <v>0</v>
      </c>
      <c r="V61" s="136">
        <v>0</v>
      </c>
      <c r="W61" s="136">
        <v>0</v>
      </c>
      <c r="X61" s="136">
        <v>0</v>
      </c>
      <c r="Y61" s="136">
        <v>0</v>
      </c>
      <c r="Z61" s="136">
        <v>0</v>
      </c>
      <c r="AA61" s="136">
        <v>0</v>
      </c>
      <c r="AB61" s="136">
        <v>0</v>
      </c>
      <c r="AC61" s="136">
        <v>20</v>
      </c>
      <c r="AD61" s="136">
        <v>0</v>
      </c>
      <c r="AE61" s="136">
        <v>1</v>
      </c>
      <c r="AF61" s="136">
        <v>0</v>
      </c>
      <c r="AG61" s="136">
        <v>0</v>
      </c>
      <c r="AH61" s="136">
        <v>0</v>
      </c>
      <c r="AI61" s="136">
        <v>0</v>
      </c>
      <c r="AJ61" s="136">
        <v>4</v>
      </c>
      <c r="AK61" s="136">
        <v>0</v>
      </c>
      <c r="AL61" s="136">
        <v>0</v>
      </c>
      <c r="AM61" s="136">
        <v>0</v>
      </c>
      <c r="AN61" s="136">
        <v>0</v>
      </c>
      <c r="AO61" s="136">
        <v>0</v>
      </c>
      <c r="AP61" s="136">
        <v>1</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4</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2</v>
      </c>
      <c r="T63" s="136">
        <v>0</v>
      </c>
      <c r="U63" s="136">
        <v>0</v>
      </c>
      <c r="V63" s="136">
        <v>0</v>
      </c>
      <c r="W63" s="136">
        <v>0</v>
      </c>
      <c r="X63" s="136">
        <v>0</v>
      </c>
      <c r="Y63" s="136">
        <v>0</v>
      </c>
      <c r="Z63" s="136">
        <v>0</v>
      </c>
      <c r="AA63" s="136">
        <v>0</v>
      </c>
      <c r="AB63" s="136">
        <v>0</v>
      </c>
      <c r="AC63" s="136">
        <v>2</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4</v>
      </c>
      <c r="C67" s="136">
        <v>0</v>
      </c>
      <c r="D67" s="136">
        <v>0</v>
      </c>
      <c r="E67" s="136">
        <v>0</v>
      </c>
      <c r="F67" s="136">
        <v>0</v>
      </c>
      <c r="G67" s="136">
        <v>0</v>
      </c>
      <c r="H67" s="136">
        <v>0</v>
      </c>
      <c r="I67" s="136">
        <v>0</v>
      </c>
      <c r="J67" s="136">
        <v>0</v>
      </c>
      <c r="K67" s="136">
        <v>0</v>
      </c>
      <c r="L67" s="136">
        <v>0</v>
      </c>
      <c r="M67" s="136">
        <v>0</v>
      </c>
      <c r="N67" s="136">
        <v>0</v>
      </c>
      <c r="O67" s="136">
        <v>0</v>
      </c>
      <c r="P67" s="136">
        <v>0</v>
      </c>
      <c r="Q67" s="136">
        <v>0</v>
      </c>
      <c r="R67" s="136">
        <v>0</v>
      </c>
      <c r="S67" s="136">
        <v>1</v>
      </c>
      <c r="T67" s="136">
        <v>0</v>
      </c>
      <c r="U67" s="136">
        <v>0</v>
      </c>
      <c r="V67" s="136">
        <v>0</v>
      </c>
      <c r="W67" s="136">
        <v>0</v>
      </c>
      <c r="X67" s="136">
        <v>0</v>
      </c>
      <c r="Y67" s="136">
        <v>0</v>
      </c>
      <c r="Z67" s="136">
        <v>0</v>
      </c>
      <c r="AA67" s="136">
        <v>0</v>
      </c>
      <c r="AB67" s="136">
        <v>0</v>
      </c>
      <c r="AC67" s="136">
        <v>1</v>
      </c>
      <c r="AD67" s="136">
        <v>0</v>
      </c>
      <c r="AE67" s="136">
        <v>0</v>
      </c>
      <c r="AF67" s="136">
        <v>0</v>
      </c>
      <c r="AG67" s="136">
        <v>1</v>
      </c>
      <c r="AH67" s="136">
        <v>0</v>
      </c>
      <c r="AI67" s="136">
        <v>0</v>
      </c>
      <c r="AJ67" s="136">
        <v>0</v>
      </c>
      <c r="AK67" s="136">
        <v>0</v>
      </c>
      <c r="AL67" s="136">
        <v>0</v>
      </c>
      <c r="AM67" s="136">
        <v>0</v>
      </c>
      <c r="AN67" s="136">
        <v>0</v>
      </c>
      <c r="AO67" s="136">
        <v>0</v>
      </c>
      <c r="AP67" s="136">
        <v>1</v>
      </c>
    </row>
    <row r="68" spans="1:42" customFormat="1" ht="15.6" x14ac:dyDescent="0.3">
      <c r="A68" s="161" t="s">
        <v>660</v>
      </c>
      <c r="B68" s="160">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3</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0</v>
      </c>
      <c r="T70" s="136">
        <v>0</v>
      </c>
      <c r="U70" s="136">
        <v>0</v>
      </c>
      <c r="V70" s="136">
        <v>0</v>
      </c>
      <c r="W70" s="136">
        <v>0</v>
      </c>
      <c r="X70" s="136">
        <v>0</v>
      </c>
      <c r="Y70" s="136">
        <v>0</v>
      </c>
      <c r="Z70" s="136">
        <v>0</v>
      </c>
      <c r="AA70" s="136">
        <v>0</v>
      </c>
      <c r="AB70" s="136">
        <v>0</v>
      </c>
      <c r="AC70" s="136">
        <v>1</v>
      </c>
      <c r="AD70" s="136">
        <v>0</v>
      </c>
      <c r="AE70" s="136">
        <v>0</v>
      </c>
      <c r="AF70" s="136">
        <v>0</v>
      </c>
      <c r="AG70" s="136">
        <v>1</v>
      </c>
      <c r="AH70" s="136">
        <v>0</v>
      </c>
      <c r="AI70" s="136">
        <v>0</v>
      </c>
      <c r="AJ70" s="136">
        <v>1</v>
      </c>
      <c r="AK70" s="136">
        <v>0</v>
      </c>
      <c r="AL70" s="136">
        <v>0</v>
      </c>
      <c r="AM70" s="136">
        <v>0</v>
      </c>
      <c r="AN70" s="136">
        <v>0</v>
      </c>
      <c r="AO70" s="136">
        <v>0</v>
      </c>
      <c r="AP70" s="136">
        <v>0</v>
      </c>
    </row>
    <row r="71" spans="1:42" customFormat="1" ht="15.6" x14ac:dyDescent="0.3">
      <c r="A71" s="161" t="s">
        <v>598</v>
      </c>
      <c r="B71" s="160">
        <v>0</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2</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2</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4</v>
      </c>
      <c r="C77" s="136">
        <v>0</v>
      </c>
      <c r="D77" s="136">
        <v>0</v>
      </c>
      <c r="E77" s="136">
        <v>0</v>
      </c>
      <c r="F77" s="136">
        <v>0</v>
      </c>
      <c r="G77" s="136">
        <v>0</v>
      </c>
      <c r="H77" s="136">
        <v>0</v>
      </c>
      <c r="I77" s="136">
        <v>0</v>
      </c>
      <c r="J77" s="136">
        <v>0</v>
      </c>
      <c r="K77" s="136">
        <v>0</v>
      </c>
      <c r="L77" s="136">
        <v>0</v>
      </c>
      <c r="M77" s="136">
        <v>0</v>
      </c>
      <c r="N77" s="136">
        <v>0</v>
      </c>
      <c r="O77" s="136">
        <v>0</v>
      </c>
      <c r="P77" s="136">
        <v>0</v>
      </c>
      <c r="Q77" s="136">
        <v>0</v>
      </c>
      <c r="R77" s="136">
        <v>0</v>
      </c>
      <c r="S77" s="136">
        <v>2</v>
      </c>
      <c r="T77" s="136">
        <v>0</v>
      </c>
      <c r="U77" s="136">
        <v>0</v>
      </c>
      <c r="V77" s="136">
        <v>0</v>
      </c>
      <c r="W77" s="136">
        <v>0</v>
      </c>
      <c r="X77" s="136">
        <v>0</v>
      </c>
      <c r="Y77" s="136">
        <v>0</v>
      </c>
      <c r="Z77" s="136">
        <v>0</v>
      </c>
      <c r="AA77" s="136">
        <v>0</v>
      </c>
      <c r="AB77" s="136">
        <v>0</v>
      </c>
      <c r="AC77" s="136">
        <v>0</v>
      </c>
      <c r="AD77" s="136">
        <v>0</v>
      </c>
      <c r="AE77" s="136">
        <v>0</v>
      </c>
      <c r="AF77" s="136">
        <v>0</v>
      </c>
      <c r="AG77" s="136">
        <v>2</v>
      </c>
      <c r="AH77" s="136">
        <v>0</v>
      </c>
      <c r="AI77" s="136">
        <v>0</v>
      </c>
      <c r="AJ77" s="136">
        <v>0</v>
      </c>
      <c r="AK77" s="136">
        <v>0</v>
      </c>
      <c r="AL77" s="136">
        <v>0</v>
      </c>
      <c r="AM77" s="136">
        <v>0</v>
      </c>
      <c r="AN77" s="136">
        <v>0</v>
      </c>
      <c r="AO77" s="136">
        <v>0</v>
      </c>
      <c r="AP77" s="136">
        <v>0</v>
      </c>
    </row>
    <row r="78" spans="1:42" customFormat="1" ht="15.6" x14ac:dyDescent="0.3">
      <c r="A78" s="161" t="s">
        <v>600</v>
      </c>
      <c r="B78" s="160">
        <v>2</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1</v>
      </c>
      <c r="T78" s="136">
        <v>0</v>
      </c>
      <c r="U78" s="136">
        <v>0</v>
      </c>
      <c r="V78" s="136">
        <v>0</v>
      </c>
      <c r="W78" s="136">
        <v>0</v>
      </c>
      <c r="X78" s="136">
        <v>0</v>
      </c>
      <c r="Y78" s="136">
        <v>0</v>
      </c>
      <c r="Z78" s="136">
        <v>0</v>
      </c>
      <c r="AA78" s="136">
        <v>0</v>
      </c>
      <c r="AB78" s="136">
        <v>0</v>
      </c>
      <c r="AC78" s="136">
        <v>0</v>
      </c>
      <c r="AD78" s="136">
        <v>0</v>
      </c>
      <c r="AE78" s="136">
        <v>0</v>
      </c>
      <c r="AF78" s="136">
        <v>0</v>
      </c>
      <c r="AG78" s="136">
        <v>1</v>
      </c>
      <c r="AH78" s="136">
        <v>0</v>
      </c>
      <c r="AI78" s="136">
        <v>0</v>
      </c>
      <c r="AJ78" s="136">
        <v>0</v>
      </c>
      <c r="AK78" s="136">
        <v>0</v>
      </c>
      <c r="AL78" s="136">
        <v>0</v>
      </c>
      <c r="AM78" s="136">
        <v>0</v>
      </c>
      <c r="AN78" s="136">
        <v>0</v>
      </c>
      <c r="AO78" s="136">
        <v>0</v>
      </c>
      <c r="AP78" s="136">
        <v>0</v>
      </c>
    </row>
    <row r="79" spans="1:42" customFormat="1" ht="15.6" x14ac:dyDescent="0.3">
      <c r="A79" s="161" t="s">
        <v>666</v>
      </c>
      <c r="B79" s="160">
        <v>1</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1</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3</v>
      </c>
      <c r="C83" s="136">
        <v>0</v>
      </c>
      <c r="D83" s="136">
        <v>0</v>
      </c>
      <c r="E83" s="136">
        <v>2</v>
      </c>
      <c r="F83" s="136">
        <v>0</v>
      </c>
      <c r="G83" s="136">
        <v>0</v>
      </c>
      <c r="H83" s="136">
        <v>0</v>
      </c>
      <c r="I83" s="136">
        <v>0</v>
      </c>
      <c r="J83" s="136">
        <v>0</v>
      </c>
      <c r="K83" s="136">
        <v>0</v>
      </c>
      <c r="L83" s="136">
        <v>0</v>
      </c>
      <c r="M83" s="136">
        <v>0</v>
      </c>
      <c r="N83" s="136">
        <v>0</v>
      </c>
      <c r="O83" s="136">
        <v>0</v>
      </c>
      <c r="P83" s="136">
        <v>0</v>
      </c>
      <c r="Q83" s="136">
        <v>0</v>
      </c>
      <c r="R83" s="136">
        <v>0</v>
      </c>
      <c r="S83" s="136">
        <v>1</v>
      </c>
      <c r="T83" s="136">
        <v>0</v>
      </c>
      <c r="U83" s="136">
        <v>0</v>
      </c>
      <c r="V83" s="136">
        <v>0</v>
      </c>
      <c r="W83" s="136">
        <v>0</v>
      </c>
      <c r="X83" s="136">
        <v>0</v>
      </c>
      <c r="Y83" s="136">
        <v>0</v>
      </c>
      <c r="Z83" s="136">
        <v>0</v>
      </c>
      <c r="AA83" s="136">
        <v>0</v>
      </c>
      <c r="AB83" s="136">
        <v>0</v>
      </c>
      <c r="AC83" s="136">
        <v>0</v>
      </c>
      <c r="AD83" s="136">
        <v>0</v>
      </c>
      <c r="AE83" s="136">
        <v>0</v>
      </c>
      <c r="AF83" s="136">
        <v>0</v>
      </c>
      <c r="AG83" s="136">
        <v>0</v>
      </c>
      <c r="AH83" s="136">
        <v>0</v>
      </c>
      <c r="AI83" s="136">
        <v>0</v>
      </c>
      <c r="AJ83" s="136">
        <v>0</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1</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36">
        <v>0</v>
      </c>
      <c r="W85" s="136">
        <v>0</v>
      </c>
      <c r="X85" s="136">
        <v>0</v>
      </c>
      <c r="Y85" s="136">
        <v>0</v>
      </c>
      <c r="Z85" s="136">
        <v>0</v>
      </c>
      <c r="AA85" s="136">
        <v>0</v>
      </c>
      <c r="AB85" s="136">
        <v>0</v>
      </c>
      <c r="AC85" s="136">
        <v>0</v>
      </c>
      <c r="AD85" s="136">
        <v>0</v>
      </c>
      <c r="AE85" s="136">
        <v>0</v>
      </c>
      <c r="AF85" s="136">
        <v>0</v>
      </c>
      <c r="AG85" s="136">
        <v>1</v>
      </c>
      <c r="AH85" s="136">
        <v>0</v>
      </c>
      <c r="AI85" s="136">
        <v>0</v>
      </c>
      <c r="AJ85" s="136">
        <v>0</v>
      </c>
      <c r="AK85" s="136">
        <v>0</v>
      </c>
      <c r="AL85" s="136">
        <v>0</v>
      </c>
      <c r="AM85" s="136">
        <v>0</v>
      </c>
      <c r="AN85" s="136">
        <v>0</v>
      </c>
      <c r="AO85" s="136">
        <v>0</v>
      </c>
      <c r="AP85" s="136">
        <v>0</v>
      </c>
    </row>
    <row r="86" spans="1:42" customFormat="1" ht="15.6" x14ac:dyDescent="0.3">
      <c r="A86" s="161" t="s">
        <v>539</v>
      </c>
      <c r="B86" s="160">
        <v>0</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0</v>
      </c>
      <c r="T86" s="136">
        <v>0</v>
      </c>
      <c r="U86" s="136">
        <v>0</v>
      </c>
      <c r="V86" s="136">
        <v>0</v>
      </c>
      <c r="W86" s="136">
        <v>0</v>
      </c>
      <c r="X86" s="136">
        <v>0</v>
      </c>
      <c r="Y86" s="136">
        <v>0</v>
      </c>
      <c r="Z86" s="136">
        <v>0</v>
      </c>
      <c r="AA86" s="136">
        <v>0</v>
      </c>
      <c r="AB86" s="136">
        <v>0</v>
      </c>
      <c r="AC86" s="136">
        <v>0</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36</v>
      </c>
      <c r="C88" s="136">
        <v>0</v>
      </c>
      <c r="D88" s="136">
        <v>0</v>
      </c>
      <c r="E88" s="136">
        <v>0</v>
      </c>
      <c r="F88" s="136">
        <v>0</v>
      </c>
      <c r="G88" s="136">
        <v>0</v>
      </c>
      <c r="H88" s="136">
        <v>3</v>
      </c>
      <c r="I88" s="136">
        <v>0</v>
      </c>
      <c r="J88" s="136">
        <v>0</v>
      </c>
      <c r="K88" s="136">
        <v>0</v>
      </c>
      <c r="L88" s="136">
        <v>0</v>
      </c>
      <c r="M88" s="136">
        <v>0</v>
      </c>
      <c r="N88" s="136">
        <v>0</v>
      </c>
      <c r="O88" s="136">
        <v>0</v>
      </c>
      <c r="P88" s="136">
        <v>0</v>
      </c>
      <c r="Q88" s="136">
        <v>0</v>
      </c>
      <c r="R88" s="136">
        <v>0</v>
      </c>
      <c r="S88" s="136">
        <v>19</v>
      </c>
      <c r="T88" s="136">
        <v>0</v>
      </c>
      <c r="U88" s="136">
        <v>0</v>
      </c>
      <c r="V88" s="136">
        <v>0</v>
      </c>
      <c r="W88" s="136">
        <v>0</v>
      </c>
      <c r="X88" s="136">
        <v>0</v>
      </c>
      <c r="Y88" s="136">
        <v>0</v>
      </c>
      <c r="Z88" s="136">
        <v>0</v>
      </c>
      <c r="AA88" s="136">
        <v>0</v>
      </c>
      <c r="AB88" s="136">
        <v>0</v>
      </c>
      <c r="AC88" s="136">
        <v>0</v>
      </c>
      <c r="AD88" s="136">
        <v>0</v>
      </c>
      <c r="AE88" s="136">
        <v>0</v>
      </c>
      <c r="AF88" s="136">
        <v>0</v>
      </c>
      <c r="AG88" s="136">
        <v>13</v>
      </c>
      <c r="AH88" s="136">
        <v>0</v>
      </c>
      <c r="AI88" s="136">
        <v>0</v>
      </c>
      <c r="AJ88" s="136">
        <v>0</v>
      </c>
      <c r="AK88" s="136">
        <v>0</v>
      </c>
      <c r="AL88" s="136">
        <v>0</v>
      </c>
      <c r="AM88" s="136">
        <v>0</v>
      </c>
      <c r="AN88" s="136">
        <v>0</v>
      </c>
      <c r="AO88" s="136">
        <v>0</v>
      </c>
      <c r="AP88" s="136">
        <v>1</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1</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0</v>
      </c>
      <c r="AD91" s="136">
        <v>0</v>
      </c>
      <c r="AE91" s="136">
        <v>0</v>
      </c>
      <c r="AF91" s="136">
        <v>0</v>
      </c>
      <c r="AG91" s="136">
        <v>1</v>
      </c>
      <c r="AH91" s="136">
        <v>0</v>
      </c>
      <c r="AI91" s="136">
        <v>0</v>
      </c>
      <c r="AJ91" s="136">
        <v>0</v>
      </c>
      <c r="AK91" s="136">
        <v>0</v>
      </c>
      <c r="AL91" s="136">
        <v>0</v>
      </c>
      <c r="AM91" s="136">
        <v>0</v>
      </c>
      <c r="AN91" s="136">
        <v>0</v>
      </c>
      <c r="AO91" s="136">
        <v>0</v>
      </c>
      <c r="AP91" s="136">
        <v>0</v>
      </c>
    </row>
    <row r="92" spans="1:42" customFormat="1" ht="15.6" x14ac:dyDescent="0.3">
      <c r="A92" s="161" t="s">
        <v>673</v>
      </c>
      <c r="B92" s="160">
        <v>0</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1</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1</v>
      </c>
      <c r="AH94" s="136">
        <v>0</v>
      </c>
      <c r="AI94" s="136">
        <v>0</v>
      </c>
      <c r="AJ94" s="136">
        <v>0</v>
      </c>
      <c r="AK94" s="136">
        <v>0</v>
      </c>
      <c r="AL94" s="136">
        <v>0</v>
      </c>
      <c r="AM94" s="136">
        <v>0</v>
      </c>
      <c r="AN94" s="136">
        <v>0</v>
      </c>
      <c r="AO94" s="136">
        <v>0</v>
      </c>
      <c r="AP94" s="136">
        <v>0</v>
      </c>
    </row>
    <row r="95" spans="1:42" customFormat="1" ht="15.6" x14ac:dyDescent="0.3">
      <c r="A95" s="161" t="s">
        <v>674</v>
      </c>
      <c r="B95" s="160">
        <v>2</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1</v>
      </c>
      <c r="T95" s="136">
        <v>0</v>
      </c>
      <c r="U95" s="136">
        <v>0</v>
      </c>
      <c r="V95" s="136">
        <v>0</v>
      </c>
      <c r="W95" s="136">
        <v>0</v>
      </c>
      <c r="X95" s="136">
        <v>0</v>
      </c>
      <c r="Y95" s="136">
        <v>0</v>
      </c>
      <c r="Z95" s="136">
        <v>0</v>
      </c>
      <c r="AA95" s="136">
        <v>0</v>
      </c>
      <c r="AB95" s="136">
        <v>0</v>
      </c>
      <c r="AC95" s="136">
        <v>1</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185</v>
      </c>
      <c r="C96" s="136">
        <v>0</v>
      </c>
      <c r="D96" s="136">
        <v>0</v>
      </c>
      <c r="E96" s="136">
        <v>1</v>
      </c>
      <c r="F96" s="136">
        <v>1</v>
      </c>
      <c r="G96" s="136">
        <v>0</v>
      </c>
      <c r="H96" s="136">
        <v>7</v>
      </c>
      <c r="I96" s="136">
        <v>0</v>
      </c>
      <c r="J96" s="136">
        <v>1</v>
      </c>
      <c r="K96" s="136">
        <v>0</v>
      </c>
      <c r="L96" s="136">
        <v>0</v>
      </c>
      <c r="M96" s="136">
        <v>1</v>
      </c>
      <c r="N96" s="136">
        <v>0</v>
      </c>
      <c r="O96" s="136">
        <v>1</v>
      </c>
      <c r="P96" s="136">
        <v>0</v>
      </c>
      <c r="Q96" s="136">
        <v>2</v>
      </c>
      <c r="R96" s="136">
        <v>1</v>
      </c>
      <c r="S96" s="136">
        <v>112</v>
      </c>
      <c r="T96" s="136">
        <v>2</v>
      </c>
      <c r="U96" s="136">
        <v>1</v>
      </c>
      <c r="V96" s="136">
        <v>0</v>
      </c>
      <c r="W96" s="136">
        <v>0</v>
      </c>
      <c r="X96" s="136">
        <v>0</v>
      </c>
      <c r="Y96" s="136">
        <v>0</v>
      </c>
      <c r="Z96" s="136">
        <v>1</v>
      </c>
      <c r="AA96" s="136">
        <v>1</v>
      </c>
      <c r="AB96" s="136">
        <v>0</v>
      </c>
      <c r="AC96" s="136">
        <v>8</v>
      </c>
      <c r="AD96" s="136">
        <v>0</v>
      </c>
      <c r="AE96" s="136">
        <v>0</v>
      </c>
      <c r="AF96" s="136">
        <v>0</v>
      </c>
      <c r="AG96" s="136">
        <v>17</v>
      </c>
      <c r="AH96" s="136">
        <v>3</v>
      </c>
      <c r="AI96" s="136">
        <v>0</v>
      </c>
      <c r="AJ96" s="136">
        <v>4</v>
      </c>
      <c r="AK96" s="136">
        <v>0</v>
      </c>
      <c r="AL96" s="136">
        <v>0</v>
      </c>
      <c r="AM96" s="136">
        <v>17</v>
      </c>
      <c r="AN96" s="136">
        <v>1</v>
      </c>
      <c r="AO96" s="136">
        <v>0</v>
      </c>
      <c r="AP96" s="136">
        <v>3</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12</v>
      </c>
      <c r="C101" s="136">
        <v>0</v>
      </c>
      <c r="D101" s="136">
        <v>0</v>
      </c>
      <c r="E101" s="136">
        <v>0</v>
      </c>
      <c r="F101" s="136">
        <v>0</v>
      </c>
      <c r="G101" s="136">
        <v>0</v>
      </c>
      <c r="H101" s="136">
        <v>0</v>
      </c>
      <c r="I101" s="136">
        <v>0</v>
      </c>
      <c r="J101" s="136">
        <v>0</v>
      </c>
      <c r="K101" s="136">
        <v>0</v>
      </c>
      <c r="L101" s="136">
        <v>0</v>
      </c>
      <c r="M101" s="136">
        <v>1</v>
      </c>
      <c r="N101" s="136">
        <v>0</v>
      </c>
      <c r="O101" s="136">
        <v>0</v>
      </c>
      <c r="P101" s="136">
        <v>0</v>
      </c>
      <c r="Q101" s="136">
        <v>0</v>
      </c>
      <c r="R101" s="136">
        <v>0</v>
      </c>
      <c r="S101" s="136">
        <v>8</v>
      </c>
      <c r="T101" s="136">
        <v>0</v>
      </c>
      <c r="U101" s="136">
        <v>0</v>
      </c>
      <c r="V101" s="136">
        <v>0</v>
      </c>
      <c r="W101" s="136">
        <v>0</v>
      </c>
      <c r="X101" s="136">
        <v>0</v>
      </c>
      <c r="Y101" s="136">
        <v>0</v>
      </c>
      <c r="Z101" s="136">
        <v>0</v>
      </c>
      <c r="AA101" s="136">
        <v>0</v>
      </c>
      <c r="AB101" s="136">
        <v>0</v>
      </c>
      <c r="AC101" s="136">
        <v>2</v>
      </c>
      <c r="AD101" s="136">
        <v>0</v>
      </c>
      <c r="AE101" s="136">
        <v>0</v>
      </c>
      <c r="AF101" s="136">
        <v>0</v>
      </c>
      <c r="AG101" s="136">
        <v>1</v>
      </c>
      <c r="AH101" s="136">
        <v>0</v>
      </c>
      <c r="AI101" s="136">
        <v>0</v>
      </c>
      <c r="AJ101" s="136">
        <v>0</v>
      </c>
      <c r="AK101" s="136">
        <v>0</v>
      </c>
      <c r="AL101" s="136">
        <v>0</v>
      </c>
      <c r="AM101" s="136">
        <v>0</v>
      </c>
      <c r="AN101" s="136">
        <v>0</v>
      </c>
      <c r="AO101" s="136">
        <v>0</v>
      </c>
      <c r="AP101" s="136">
        <v>0</v>
      </c>
    </row>
    <row r="102" spans="1:42" customFormat="1" ht="15.6" x14ac:dyDescent="0.3">
      <c r="A102" s="161" t="s">
        <v>303</v>
      </c>
      <c r="B102" s="160">
        <v>81</v>
      </c>
      <c r="C102" s="136">
        <v>0</v>
      </c>
      <c r="D102" s="136">
        <v>0</v>
      </c>
      <c r="E102" s="136">
        <v>1</v>
      </c>
      <c r="F102" s="136">
        <v>0</v>
      </c>
      <c r="G102" s="136">
        <v>0</v>
      </c>
      <c r="H102" s="136">
        <v>1</v>
      </c>
      <c r="I102" s="136">
        <v>0</v>
      </c>
      <c r="J102" s="136">
        <v>0</v>
      </c>
      <c r="K102" s="136">
        <v>0</v>
      </c>
      <c r="L102" s="136">
        <v>0</v>
      </c>
      <c r="M102" s="136">
        <v>0</v>
      </c>
      <c r="N102" s="136">
        <v>0</v>
      </c>
      <c r="O102" s="136">
        <v>0</v>
      </c>
      <c r="P102" s="136">
        <v>0</v>
      </c>
      <c r="Q102" s="136">
        <v>0</v>
      </c>
      <c r="R102" s="136">
        <v>0</v>
      </c>
      <c r="S102" s="136">
        <v>64</v>
      </c>
      <c r="T102" s="136">
        <v>0</v>
      </c>
      <c r="U102" s="136">
        <v>0</v>
      </c>
      <c r="V102" s="136">
        <v>0</v>
      </c>
      <c r="W102" s="136">
        <v>0</v>
      </c>
      <c r="X102" s="136">
        <v>0</v>
      </c>
      <c r="Y102" s="136">
        <v>0</v>
      </c>
      <c r="Z102" s="136">
        <v>0</v>
      </c>
      <c r="AA102" s="136">
        <v>0</v>
      </c>
      <c r="AB102" s="136">
        <v>0</v>
      </c>
      <c r="AC102" s="136">
        <v>2</v>
      </c>
      <c r="AD102" s="136">
        <v>0</v>
      </c>
      <c r="AE102" s="136">
        <v>0</v>
      </c>
      <c r="AF102" s="136">
        <v>0</v>
      </c>
      <c r="AG102" s="136">
        <v>7</v>
      </c>
      <c r="AH102" s="136">
        <v>1</v>
      </c>
      <c r="AI102" s="136">
        <v>0</v>
      </c>
      <c r="AJ102" s="136">
        <v>0</v>
      </c>
      <c r="AK102" s="136">
        <v>0</v>
      </c>
      <c r="AL102" s="136">
        <v>0</v>
      </c>
      <c r="AM102" s="136">
        <v>1</v>
      </c>
      <c r="AN102" s="136">
        <v>1</v>
      </c>
      <c r="AO102" s="136">
        <v>0</v>
      </c>
      <c r="AP102" s="136">
        <v>3</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81</v>
      </c>
      <c r="C105" s="136">
        <v>0</v>
      </c>
      <c r="D105" s="136">
        <v>0</v>
      </c>
      <c r="E105" s="136">
        <v>6</v>
      </c>
      <c r="F105" s="136">
        <v>0</v>
      </c>
      <c r="G105" s="136">
        <v>0</v>
      </c>
      <c r="H105" s="136">
        <v>3</v>
      </c>
      <c r="I105" s="136">
        <v>0</v>
      </c>
      <c r="J105" s="136">
        <v>0</v>
      </c>
      <c r="K105" s="136">
        <v>0</v>
      </c>
      <c r="L105" s="136">
        <v>0</v>
      </c>
      <c r="M105" s="136">
        <v>5</v>
      </c>
      <c r="N105" s="136">
        <v>0</v>
      </c>
      <c r="O105" s="136">
        <v>0</v>
      </c>
      <c r="P105" s="136">
        <v>0</v>
      </c>
      <c r="Q105" s="136">
        <v>0</v>
      </c>
      <c r="R105" s="136">
        <v>0</v>
      </c>
      <c r="S105" s="136">
        <v>33</v>
      </c>
      <c r="T105" s="136">
        <v>0</v>
      </c>
      <c r="U105" s="136">
        <v>0</v>
      </c>
      <c r="V105" s="136">
        <v>0</v>
      </c>
      <c r="W105" s="136">
        <v>0</v>
      </c>
      <c r="X105" s="136">
        <v>0</v>
      </c>
      <c r="Y105" s="136">
        <v>0</v>
      </c>
      <c r="Z105" s="136">
        <v>0</v>
      </c>
      <c r="AA105" s="136">
        <v>0</v>
      </c>
      <c r="AB105" s="136">
        <v>0</v>
      </c>
      <c r="AC105" s="136">
        <v>5</v>
      </c>
      <c r="AD105" s="136">
        <v>0</v>
      </c>
      <c r="AE105" s="136">
        <v>0</v>
      </c>
      <c r="AF105" s="136">
        <v>0</v>
      </c>
      <c r="AG105" s="136">
        <v>14</v>
      </c>
      <c r="AH105" s="136">
        <v>3</v>
      </c>
      <c r="AI105" s="136">
        <v>0</v>
      </c>
      <c r="AJ105" s="136">
        <v>4</v>
      </c>
      <c r="AK105" s="136">
        <v>0</v>
      </c>
      <c r="AL105" s="136">
        <v>0</v>
      </c>
      <c r="AM105" s="136">
        <v>3</v>
      </c>
      <c r="AN105" s="136">
        <v>0</v>
      </c>
      <c r="AO105" s="136">
        <v>5</v>
      </c>
      <c r="AP105" s="136">
        <v>0</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1</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1</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6</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6</v>
      </c>
      <c r="T108" s="136">
        <v>0</v>
      </c>
      <c r="U108" s="136">
        <v>0</v>
      </c>
      <c r="V108" s="136">
        <v>0</v>
      </c>
      <c r="W108" s="136">
        <v>0</v>
      </c>
      <c r="X108" s="136">
        <v>0</v>
      </c>
      <c r="Y108" s="136">
        <v>0</v>
      </c>
      <c r="Z108" s="136">
        <v>0</v>
      </c>
      <c r="AA108" s="136">
        <v>0</v>
      </c>
      <c r="AB108" s="136">
        <v>0</v>
      </c>
      <c r="AC108" s="136">
        <v>0</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1</v>
      </c>
      <c r="C110" s="136">
        <v>0</v>
      </c>
      <c r="D110" s="136">
        <v>0</v>
      </c>
      <c r="E110" s="136">
        <v>0</v>
      </c>
      <c r="F110" s="136">
        <v>0</v>
      </c>
      <c r="G110" s="136">
        <v>0</v>
      </c>
      <c r="H110" s="136">
        <v>0</v>
      </c>
      <c r="I110" s="136">
        <v>0</v>
      </c>
      <c r="J110" s="136">
        <v>0</v>
      </c>
      <c r="K110" s="136">
        <v>0</v>
      </c>
      <c r="L110" s="136">
        <v>0</v>
      </c>
      <c r="M110" s="136">
        <v>0</v>
      </c>
      <c r="N110" s="136">
        <v>0</v>
      </c>
      <c r="O110" s="136">
        <v>0</v>
      </c>
      <c r="P110" s="136">
        <v>0</v>
      </c>
      <c r="Q110" s="136">
        <v>0</v>
      </c>
      <c r="R110" s="136">
        <v>0</v>
      </c>
      <c r="S110" s="136">
        <v>1</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2</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1</v>
      </c>
      <c r="T112" s="136">
        <v>0</v>
      </c>
      <c r="U112" s="136">
        <v>0</v>
      </c>
      <c r="V112" s="136">
        <v>0</v>
      </c>
      <c r="W112" s="136">
        <v>0</v>
      </c>
      <c r="X112" s="136">
        <v>0</v>
      </c>
      <c r="Y112" s="136">
        <v>0</v>
      </c>
      <c r="Z112" s="136">
        <v>0</v>
      </c>
      <c r="AA112" s="136">
        <v>0</v>
      </c>
      <c r="AB112" s="136">
        <v>0</v>
      </c>
      <c r="AC112" s="136">
        <v>0</v>
      </c>
      <c r="AD112" s="136">
        <v>0</v>
      </c>
      <c r="AE112" s="136">
        <v>0</v>
      </c>
      <c r="AF112" s="136">
        <v>0</v>
      </c>
      <c r="AG112" s="136">
        <v>1</v>
      </c>
      <c r="AH112" s="136">
        <v>0</v>
      </c>
      <c r="AI112" s="136">
        <v>0</v>
      </c>
      <c r="AJ112" s="136">
        <v>0</v>
      </c>
      <c r="AK112" s="136">
        <v>0</v>
      </c>
      <c r="AL112" s="136">
        <v>0</v>
      </c>
      <c r="AM112" s="136">
        <v>0</v>
      </c>
      <c r="AN112" s="136">
        <v>0</v>
      </c>
      <c r="AO112" s="136">
        <v>0</v>
      </c>
      <c r="AP112" s="136">
        <v>0</v>
      </c>
    </row>
    <row r="113" spans="1:42" ht="15.6" x14ac:dyDescent="0.3">
      <c r="A113" s="161" t="s">
        <v>611</v>
      </c>
      <c r="B113" s="160">
        <v>2</v>
      </c>
      <c r="C113" s="136">
        <v>0</v>
      </c>
      <c r="D113" s="136">
        <v>0</v>
      </c>
      <c r="E113" s="136">
        <v>0</v>
      </c>
      <c r="F113" s="136">
        <v>0</v>
      </c>
      <c r="G113" s="136">
        <v>0</v>
      </c>
      <c r="H113" s="136">
        <v>0</v>
      </c>
      <c r="I113" s="136">
        <v>0</v>
      </c>
      <c r="J113" s="136">
        <v>0</v>
      </c>
      <c r="K113" s="136">
        <v>0</v>
      </c>
      <c r="L113" s="136">
        <v>0</v>
      </c>
      <c r="M113" s="136">
        <v>1</v>
      </c>
      <c r="N113" s="136">
        <v>0</v>
      </c>
      <c r="O113" s="136">
        <v>0</v>
      </c>
      <c r="P113" s="136">
        <v>0</v>
      </c>
      <c r="Q113" s="136">
        <v>0</v>
      </c>
      <c r="R113" s="136">
        <v>0</v>
      </c>
      <c r="S113" s="136">
        <v>0</v>
      </c>
      <c r="T113" s="136">
        <v>0</v>
      </c>
      <c r="U113" s="136">
        <v>0</v>
      </c>
      <c r="V113" s="136">
        <v>0</v>
      </c>
      <c r="W113" s="136">
        <v>0</v>
      </c>
      <c r="X113" s="136">
        <v>0</v>
      </c>
      <c r="Y113" s="136">
        <v>0</v>
      </c>
      <c r="Z113" s="136">
        <v>0</v>
      </c>
      <c r="AA113" s="136">
        <v>0</v>
      </c>
      <c r="AB113" s="136">
        <v>0</v>
      </c>
      <c r="AC113" s="136">
        <v>0</v>
      </c>
      <c r="AD113" s="136">
        <v>0</v>
      </c>
      <c r="AE113" s="136">
        <v>0</v>
      </c>
      <c r="AF113" s="136">
        <v>0</v>
      </c>
      <c r="AG113" s="136">
        <v>1</v>
      </c>
      <c r="AH113" s="136">
        <v>0</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3</v>
      </c>
      <c r="C116" s="136">
        <v>0</v>
      </c>
      <c r="D116" s="136">
        <v>0</v>
      </c>
      <c r="E116" s="136">
        <v>0</v>
      </c>
      <c r="F116" s="136">
        <v>0</v>
      </c>
      <c r="G116" s="136">
        <v>0</v>
      </c>
      <c r="H116" s="136">
        <v>0</v>
      </c>
      <c r="I116" s="136">
        <v>0</v>
      </c>
      <c r="J116" s="136">
        <v>0</v>
      </c>
      <c r="K116" s="136">
        <v>0</v>
      </c>
      <c r="L116" s="136">
        <v>0</v>
      </c>
      <c r="M116" s="136">
        <v>0</v>
      </c>
      <c r="N116" s="136">
        <v>0</v>
      </c>
      <c r="O116" s="136">
        <v>0</v>
      </c>
      <c r="P116" s="136">
        <v>1</v>
      </c>
      <c r="Q116" s="136">
        <v>0</v>
      </c>
      <c r="R116" s="136">
        <v>0</v>
      </c>
      <c r="S116" s="136">
        <v>2</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0</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2</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2</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2</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2</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9</v>
      </c>
      <c r="C121" s="136">
        <v>0</v>
      </c>
      <c r="D121" s="136">
        <v>0</v>
      </c>
      <c r="E121" s="136">
        <v>0</v>
      </c>
      <c r="F121" s="136">
        <v>0</v>
      </c>
      <c r="G121" s="136">
        <v>0</v>
      </c>
      <c r="H121" s="136">
        <v>0</v>
      </c>
      <c r="I121" s="136">
        <v>0</v>
      </c>
      <c r="J121" s="136">
        <v>0</v>
      </c>
      <c r="K121" s="136">
        <v>0</v>
      </c>
      <c r="L121" s="136">
        <v>0</v>
      </c>
      <c r="M121" s="136">
        <v>0</v>
      </c>
      <c r="N121" s="136">
        <v>0</v>
      </c>
      <c r="O121" s="136">
        <v>0</v>
      </c>
      <c r="P121" s="136">
        <v>0</v>
      </c>
      <c r="Q121" s="136">
        <v>0</v>
      </c>
      <c r="R121" s="136">
        <v>0</v>
      </c>
      <c r="S121" s="136">
        <v>5</v>
      </c>
      <c r="T121" s="136">
        <v>0</v>
      </c>
      <c r="U121" s="136">
        <v>0</v>
      </c>
      <c r="V121" s="136">
        <v>0</v>
      </c>
      <c r="W121" s="136">
        <v>0</v>
      </c>
      <c r="X121" s="136">
        <v>0</v>
      </c>
      <c r="Y121" s="136">
        <v>0</v>
      </c>
      <c r="Z121" s="136">
        <v>1</v>
      </c>
      <c r="AA121" s="136">
        <v>0</v>
      </c>
      <c r="AB121" s="136">
        <v>0</v>
      </c>
      <c r="AC121" s="136">
        <v>1</v>
      </c>
      <c r="AD121" s="136">
        <v>0</v>
      </c>
      <c r="AE121" s="136">
        <v>0</v>
      </c>
      <c r="AF121" s="136">
        <v>0</v>
      </c>
      <c r="AG121" s="136">
        <v>1</v>
      </c>
      <c r="AH121" s="136">
        <v>0</v>
      </c>
      <c r="AI121" s="136">
        <v>0</v>
      </c>
      <c r="AJ121" s="136">
        <v>1</v>
      </c>
      <c r="AK121" s="136">
        <v>0</v>
      </c>
      <c r="AL121" s="136">
        <v>0</v>
      </c>
      <c r="AM121" s="136">
        <v>0</v>
      </c>
      <c r="AN121" s="136">
        <v>0</v>
      </c>
      <c r="AO121" s="136">
        <v>0</v>
      </c>
      <c r="AP121" s="136">
        <v>0</v>
      </c>
    </row>
    <row r="122" spans="1:42" ht="15.6" x14ac:dyDescent="0.3">
      <c r="A122" s="161" t="s">
        <v>543</v>
      </c>
      <c r="B122" s="160">
        <v>2</v>
      </c>
      <c r="C122" s="136">
        <v>0</v>
      </c>
      <c r="D122" s="136">
        <v>0</v>
      </c>
      <c r="E122" s="136">
        <v>0</v>
      </c>
      <c r="F122" s="136">
        <v>0</v>
      </c>
      <c r="G122" s="136">
        <v>0</v>
      </c>
      <c r="H122" s="136">
        <v>2</v>
      </c>
      <c r="I122" s="136">
        <v>0</v>
      </c>
      <c r="J122" s="136">
        <v>0</v>
      </c>
      <c r="K122" s="136">
        <v>0</v>
      </c>
      <c r="L122" s="136">
        <v>0</v>
      </c>
      <c r="M122" s="136">
        <v>0</v>
      </c>
      <c r="N122" s="136">
        <v>0</v>
      </c>
      <c r="O122" s="136">
        <v>0</v>
      </c>
      <c r="P122" s="136">
        <v>0</v>
      </c>
      <c r="Q122" s="136">
        <v>0</v>
      </c>
      <c r="R122" s="136">
        <v>0</v>
      </c>
      <c r="S122" s="136">
        <v>0</v>
      </c>
      <c r="T122" s="136">
        <v>0</v>
      </c>
      <c r="U122" s="136">
        <v>0</v>
      </c>
      <c r="V122" s="136">
        <v>0</v>
      </c>
      <c r="W122" s="136">
        <v>0</v>
      </c>
      <c r="X122" s="136">
        <v>0</v>
      </c>
      <c r="Y122" s="136">
        <v>0</v>
      </c>
      <c r="Z122" s="136">
        <v>0</v>
      </c>
      <c r="AA122" s="136">
        <v>0</v>
      </c>
      <c r="AB122" s="136">
        <v>0</v>
      </c>
      <c r="AC122" s="136">
        <v>0</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506</v>
      </c>
      <c r="B123" s="160">
        <v>20</v>
      </c>
      <c r="C123" s="136">
        <v>0</v>
      </c>
      <c r="D123" s="136">
        <v>0</v>
      </c>
      <c r="E123" s="136">
        <v>0</v>
      </c>
      <c r="F123" s="136">
        <v>0</v>
      </c>
      <c r="G123" s="136">
        <v>0</v>
      </c>
      <c r="H123" s="136">
        <v>0</v>
      </c>
      <c r="I123" s="136">
        <v>0</v>
      </c>
      <c r="J123" s="136">
        <v>0</v>
      </c>
      <c r="K123" s="136">
        <v>0</v>
      </c>
      <c r="L123" s="136">
        <v>0</v>
      </c>
      <c r="M123" s="136">
        <v>1</v>
      </c>
      <c r="N123" s="136">
        <v>0</v>
      </c>
      <c r="O123" s="136">
        <v>0</v>
      </c>
      <c r="P123" s="136">
        <v>0</v>
      </c>
      <c r="Q123" s="136">
        <v>0</v>
      </c>
      <c r="R123" s="136">
        <v>0</v>
      </c>
      <c r="S123" s="136">
        <v>12</v>
      </c>
      <c r="T123" s="136">
        <v>0</v>
      </c>
      <c r="U123" s="136">
        <v>0</v>
      </c>
      <c r="V123" s="136">
        <v>0</v>
      </c>
      <c r="W123" s="136">
        <v>0</v>
      </c>
      <c r="X123" s="136">
        <v>0</v>
      </c>
      <c r="Y123" s="136">
        <v>0</v>
      </c>
      <c r="Z123" s="136">
        <v>0</v>
      </c>
      <c r="AA123" s="136">
        <v>0</v>
      </c>
      <c r="AB123" s="136">
        <v>0</v>
      </c>
      <c r="AC123" s="136">
        <v>1</v>
      </c>
      <c r="AD123" s="136">
        <v>0</v>
      </c>
      <c r="AE123" s="136">
        <v>0</v>
      </c>
      <c r="AF123" s="136">
        <v>0</v>
      </c>
      <c r="AG123" s="136">
        <v>5</v>
      </c>
      <c r="AH123" s="136">
        <v>0</v>
      </c>
      <c r="AI123" s="136">
        <v>0</v>
      </c>
      <c r="AJ123" s="136">
        <v>0</v>
      </c>
      <c r="AK123" s="136">
        <v>0</v>
      </c>
      <c r="AL123" s="136">
        <v>0</v>
      </c>
      <c r="AM123" s="136">
        <v>0</v>
      </c>
      <c r="AN123" s="136">
        <v>0</v>
      </c>
      <c r="AO123" s="136">
        <v>1</v>
      </c>
      <c r="AP123" s="136">
        <v>0</v>
      </c>
    </row>
    <row r="124" spans="1:42" ht="15.6" x14ac:dyDescent="0.3">
      <c r="A124" s="161" t="s">
        <v>321</v>
      </c>
      <c r="B124" s="160">
        <v>1</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1</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16</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12</v>
      </c>
      <c r="T126" s="136">
        <v>0</v>
      </c>
      <c r="U126" s="136">
        <v>0</v>
      </c>
      <c r="V126" s="136">
        <v>0</v>
      </c>
      <c r="W126" s="136">
        <v>0</v>
      </c>
      <c r="X126" s="136">
        <v>0</v>
      </c>
      <c r="Y126" s="136">
        <v>0</v>
      </c>
      <c r="Z126" s="136">
        <v>0</v>
      </c>
      <c r="AA126" s="136">
        <v>0</v>
      </c>
      <c r="AB126" s="136">
        <v>0</v>
      </c>
      <c r="AC126" s="136">
        <v>0</v>
      </c>
      <c r="AD126" s="136">
        <v>0</v>
      </c>
      <c r="AE126" s="136">
        <v>0</v>
      </c>
      <c r="AF126" s="136">
        <v>0</v>
      </c>
      <c r="AG126" s="136">
        <v>2</v>
      </c>
      <c r="AH126" s="136">
        <v>0</v>
      </c>
      <c r="AI126" s="136">
        <v>0</v>
      </c>
      <c r="AJ126" s="136">
        <v>0</v>
      </c>
      <c r="AK126" s="136">
        <v>0</v>
      </c>
      <c r="AL126" s="136">
        <v>0</v>
      </c>
      <c r="AM126" s="136">
        <v>0</v>
      </c>
      <c r="AN126" s="136">
        <v>0</v>
      </c>
      <c r="AO126" s="136">
        <v>0</v>
      </c>
      <c r="AP126" s="136">
        <v>2</v>
      </c>
    </row>
    <row r="127" spans="1:42" ht="15.6" x14ac:dyDescent="0.3">
      <c r="A127" s="161" t="s">
        <v>693</v>
      </c>
      <c r="B127" s="160">
        <v>0</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825</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10</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7</v>
      </c>
      <c r="T129" s="136">
        <v>0</v>
      </c>
      <c r="U129" s="136">
        <v>0</v>
      </c>
      <c r="V129" s="136">
        <v>0</v>
      </c>
      <c r="W129" s="136">
        <v>0</v>
      </c>
      <c r="X129" s="136">
        <v>0</v>
      </c>
      <c r="Y129" s="136">
        <v>0</v>
      </c>
      <c r="Z129" s="136">
        <v>0</v>
      </c>
      <c r="AA129" s="136">
        <v>0</v>
      </c>
      <c r="AB129" s="136">
        <v>0</v>
      </c>
      <c r="AC129" s="136">
        <v>0</v>
      </c>
      <c r="AD129" s="136">
        <v>0</v>
      </c>
      <c r="AE129" s="136">
        <v>0</v>
      </c>
      <c r="AF129" s="136">
        <v>0</v>
      </c>
      <c r="AG129" s="136">
        <v>3</v>
      </c>
      <c r="AH129" s="136">
        <v>0</v>
      </c>
      <c r="AI129" s="136">
        <v>0</v>
      </c>
      <c r="AJ129" s="136">
        <v>0</v>
      </c>
      <c r="AK129" s="136">
        <v>0</v>
      </c>
      <c r="AL129" s="136">
        <v>0</v>
      </c>
      <c r="AM129" s="136">
        <v>0</v>
      </c>
      <c r="AN129" s="136">
        <v>0</v>
      </c>
      <c r="AO129" s="136">
        <v>0</v>
      </c>
      <c r="AP129" s="136">
        <v>0</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2</v>
      </c>
      <c r="C132" s="136">
        <v>0</v>
      </c>
      <c r="D132" s="136">
        <v>0</v>
      </c>
      <c r="E132" s="136">
        <v>0</v>
      </c>
      <c r="F132" s="136">
        <v>0</v>
      </c>
      <c r="G132" s="136">
        <v>0</v>
      </c>
      <c r="H132" s="136">
        <v>0</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0</v>
      </c>
      <c r="AD132" s="136">
        <v>0</v>
      </c>
      <c r="AE132" s="136">
        <v>0</v>
      </c>
      <c r="AF132" s="136">
        <v>0</v>
      </c>
      <c r="AG132" s="136">
        <v>0</v>
      </c>
      <c r="AH132" s="136">
        <v>0</v>
      </c>
      <c r="AI132" s="136">
        <v>0</v>
      </c>
      <c r="AJ132" s="136">
        <v>1</v>
      </c>
      <c r="AK132" s="136">
        <v>0</v>
      </c>
      <c r="AL132" s="136">
        <v>0</v>
      </c>
      <c r="AM132" s="136">
        <v>0</v>
      </c>
      <c r="AN132" s="136">
        <v>0</v>
      </c>
      <c r="AO132" s="136">
        <v>0</v>
      </c>
      <c r="AP132" s="136">
        <v>0</v>
      </c>
    </row>
    <row r="133" spans="1:42" ht="15.6" x14ac:dyDescent="0.3">
      <c r="A133" s="161" t="s">
        <v>614</v>
      </c>
      <c r="B133" s="160">
        <v>2</v>
      </c>
      <c r="C133" s="136">
        <v>0</v>
      </c>
      <c r="D133" s="136">
        <v>0</v>
      </c>
      <c r="E133" s="136">
        <v>0</v>
      </c>
      <c r="F133" s="136">
        <v>0</v>
      </c>
      <c r="G133" s="136">
        <v>0</v>
      </c>
      <c r="H133" s="136">
        <v>0</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1</v>
      </c>
      <c r="AH133" s="136">
        <v>0</v>
      </c>
      <c r="AI133" s="136">
        <v>0</v>
      </c>
      <c r="AJ133" s="136">
        <v>1</v>
      </c>
      <c r="AK133" s="136">
        <v>0</v>
      </c>
      <c r="AL133" s="136">
        <v>0</v>
      </c>
      <c r="AM133" s="136">
        <v>0</v>
      </c>
      <c r="AN133" s="136">
        <v>0</v>
      </c>
      <c r="AO133" s="136">
        <v>0</v>
      </c>
      <c r="AP133" s="136">
        <v>0</v>
      </c>
    </row>
    <row r="134" spans="1:42" ht="15.6" x14ac:dyDescent="0.3">
      <c r="A134" s="161" t="s">
        <v>602</v>
      </c>
      <c r="B134" s="160">
        <v>0</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0</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0</v>
      </c>
      <c r="C135" s="136">
        <v>0</v>
      </c>
      <c r="D135" s="136">
        <v>0</v>
      </c>
      <c r="E135" s="136">
        <v>0</v>
      </c>
      <c r="F135" s="136">
        <v>0</v>
      </c>
      <c r="G135" s="136">
        <v>0</v>
      </c>
      <c r="H135" s="136">
        <v>0</v>
      </c>
      <c r="I135" s="136">
        <v>0</v>
      </c>
      <c r="J135" s="136">
        <v>0</v>
      </c>
      <c r="K135" s="136">
        <v>0</v>
      </c>
      <c r="L135" s="136">
        <v>0</v>
      </c>
      <c r="M135" s="136">
        <v>0</v>
      </c>
      <c r="N135" s="136">
        <v>0</v>
      </c>
      <c r="O135" s="136">
        <v>0</v>
      </c>
      <c r="P135" s="136">
        <v>0</v>
      </c>
      <c r="Q135" s="136">
        <v>0</v>
      </c>
      <c r="R135" s="136">
        <v>0</v>
      </c>
      <c r="S135" s="136">
        <v>0</v>
      </c>
      <c r="T135" s="136">
        <v>0</v>
      </c>
      <c r="U135" s="136">
        <v>0</v>
      </c>
      <c r="V135" s="136">
        <v>0</v>
      </c>
      <c r="W135" s="136">
        <v>0</v>
      </c>
      <c r="X135" s="136">
        <v>0</v>
      </c>
      <c r="Y135" s="136">
        <v>0</v>
      </c>
      <c r="Z135" s="136">
        <v>0</v>
      </c>
      <c r="AA135" s="136">
        <v>0</v>
      </c>
      <c r="AB135" s="136">
        <v>0</v>
      </c>
      <c r="AC135" s="136">
        <v>0</v>
      </c>
      <c r="AD135" s="136">
        <v>0</v>
      </c>
      <c r="AE135" s="136">
        <v>0</v>
      </c>
      <c r="AF135" s="136">
        <v>0</v>
      </c>
      <c r="AG135" s="136">
        <v>0</v>
      </c>
      <c r="AH135" s="136">
        <v>0</v>
      </c>
      <c r="AI135" s="136">
        <v>0</v>
      </c>
      <c r="AJ135" s="136">
        <v>0</v>
      </c>
      <c r="AK135" s="136">
        <v>0</v>
      </c>
      <c r="AL135" s="136">
        <v>0</v>
      </c>
      <c r="AM135" s="136">
        <v>0</v>
      </c>
      <c r="AN135" s="136">
        <v>0</v>
      </c>
      <c r="AO135" s="136">
        <v>0</v>
      </c>
      <c r="AP135" s="136">
        <v>0</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2</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0</v>
      </c>
      <c r="T140" s="136">
        <v>0</v>
      </c>
      <c r="U140" s="136">
        <v>0</v>
      </c>
      <c r="V140" s="136">
        <v>0</v>
      </c>
      <c r="W140" s="136">
        <v>0</v>
      </c>
      <c r="X140" s="136">
        <v>0</v>
      </c>
      <c r="Y140" s="136">
        <v>0</v>
      </c>
      <c r="Z140" s="136">
        <v>0</v>
      </c>
      <c r="AA140" s="136">
        <v>0</v>
      </c>
      <c r="AB140" s="136">
        <v>0</v>
      </c>
      <c r="AC140" s="136">
        <v>0</v>
      </c>
      <c r="AD140" s="136">
        <v>0</v>
      </c>
      <c r="AE140" s="136">
        <v>0</v>
      </c>
      <c r="AF140" s="136">
        <v>0</v>
      </c>
      <c r="AG140" s="136">
        <v>2</v>
      </c>
      <c r="AH140" s="136">
        <v>0</v>
      </c>
      <c r="AI140" s="136">
        <v>0</v>
      </c>
      <c r="AJ140" s="136">
        <v>0</v>
      </c>
      <c r="AK140" s="136">
        <v>0</v>
      </c>
      <c r="AL140" s="136">
        <v>0</v>
      </c>
      <c r="AM140" s="136">
        <v>0</v>
      </c>
      <c r="AN140" s="136">
        <v>0</v>
      </c>
      <c r="AO140" s="136">
        <v>0</v>
      </c>
      <c r="AP140" s="136">
        <v>0</v>
      </c>
    </row>
    <row r="141" spans="1:42" ht="15.6" x14ac:dyDescent="0.3">
      <c r="A141" s="161" t="s">
        <v>700</v>
      </c>
      <c r="B141" s="160">
        <v>1</v>
      </c>
      <c r="C141" s="136">
        <v>0</v>
      </c>
      <c r="D141" s="136">
        <v>0</v>
      </c>
      <c r="E141" s="136">
        <v>0</v>
      </c>
      <c r="F141" s="136">
        <v>0</v>
      </c>
      <c r="G141" s="136">
        <v>0</v>
      </c>
      <c r="H141" s="136">
        <v>1</v>
      </c>
      <c r="I141" s="136">
        <v>0</v>
      </c>
      <c r="J141" s="136">
        <v>0</v>
      </c>
      <c r="K141" s="136">
        <v>0</v>
      </c>
      <c r="L141" s="136">
        <v>0</v>
      </c>
      <c r="M141" s="136">
        <v>0</v>
      </c>
      <c r="N141" s="136">
        <v>0</v>
      </c>
      <c r="O141" s="136">
        <v>0</v>
      </c>
      <c r="P141" s="136">
        <v>0</v>
      </c>
      <c r="Q141" s="136">
        <v>0</v>
      </c>
      <c r="R141" s="136">
        <v>0</v>
      </c>
      <c r="S141" s="136">
        <v>0</v>
      </c>
      <c r="T141" s="136">
        <v>0</v>
      </c>
      <c r="U141" s="136">
        <v>0</v>
      </c>
      <c r="V141" s="136">
        <v>0</v>
      </c>
      <c r="W141" s="136">
        <v>0</v>
      </c>
      <c r="X141" s="136">
        <v>0</v>
      </c>
      <c r="Y141" s="136">
        <v>0</v>
      </c>
      <c r="Z141" s="136">
        <v>0</v>
      </c>
      <c r="AA141" s="136">
        <v>0</v>
      </c>
      <c r="AB141" s="136">
        <v>0</v>
      </c>
      <c r="AC141" s="136">
        <v>0</v>
      </c>
      <c r="AD141" s="136">
        <v>0</v>
      </c>
      <c r="AE141" s="136">
        <v>0</v>
      </c>
      <c r="AF141" s="136">
        <v>0</v>
      </c>
      <c r="AG141" s="136">
        <v>0</v>
      </c>
      <c r="AH141" s="136">
        <v>0</v>
      </c>
      <c r="AI141" s="136">
        <v>0</v>
      </c>
      <c r="AJ141" s="136">
        <v>0</v>
      </c>
      <c r="AK141" s="136">
        <v>0</v>
      </c>
      <c r="AL141" s="136">
        <v>0</v>
      </c>
      <c r="AM141" s="136">
        <v>0</v>
      </c>
      <c r="AN141" s="136">
        <v>0</v>
      </c>
      <c r="AO141" s="136">
        <v>0</v>
      </c>
      <c r="AP141" s="136">
        <v>0</v>
      </c>
    </row>
    <row r="142" spans="1:42" ht="15.6" x14ac:dyDescent="0.3">
      <c r="A142" s="161" t="s">
        <v>322</v>
      </c>
      <c r="B142" s="160">
        <v>58</v>
      </c>
      <c r="C142" s="136">
        <v>0</v>
      </c>
      <c r="D142" s="136">
        <v>0</v>
      </c>
      <c r="E142" s="136">
        <v>2</v>
      </c>
      <c r="F142" s="136">
        <v>1</v>
      </c>
      <c r="G142" s="136">
        <v>0</v>
      </c>
      <c r="H142" s="136">
        <v>6</v>
      </c>
      <c r="I142" s="136">
        <v>0</v>
      </c>
      <c r="J142" s="136">
        <v>1</v>
      </c>
      <c r="K142" s="136">
        <v>0</v>
      </c>
      <c r="L142" s="136">
        <v>0</v>
      </c>
      <c r="M142" s="136">
        <v>0</v>
      </c>
      <c r="N142" s="136">
        <v>0</v>
      </c>
      <c r="O142" s="136">
        <v>0</v>
      </c>
      <c r="P142" s="136">
        <v>0</v>
      </c>
      <c r="Q142" s="136">
        <v>0</v>
      </c>
      <c r="R142" s="136">
        <v>0</v>
      </c>
      <c r="S142" s="136">
        <v>28</v>
      </c>
      <c r="T142" s="136">
        <v>1</v>
      </c>
      <c r="U142" s="136">
        <v>0</v>
      </c>
      <c r="V142" s="136">
        <v>0</v>
      </c>
      <c r="W142" s="136">
        <v>0</v>
      </c>
      <c r="X142" s="136">
        <v>0</v>
      </c>
      <c r="Y142" s="136">
        <v>0</v>
      </c>
      <c r="Z142" s="136">
        <v>0</v>
      </c>
      <c r="AA142" s="136">
        <v>0</v>
      </c>
      <c r="AB142" s="136">
        <v>0</v>
      </c>
      <c r="AC142" s="136">
        <v>4</v>
      </c>
      <c r="AD142" s="136">
        <v>0</v>
      </c>
      <c r="AE142" s="136">
        <v>2</v>
      </c>
      <c r="AF142" s="136">
        <v>1</v>
      </c>
      <c r="AG142" s="136">
        <v>3</v>
      </c>
      <c r="AH142" s="136">
        <v>4</v>
      </c>
      <c r="AI142" s="136">
        <v>0</v>
      </c>
      <c r="AJ142" s="136">
        <v>2</v>
      </c>
      <c r="AK142" s="136">
        <v>0</v>
      </c>
      <c r="AL142" s="136">
        <v>0</v>
      </c>
      <c r="AM142" s="136">
        <v>2</v>
      </c>
      <c r="AN142" s="136">
        <v>0</v>
      </c>
      <c r="AO142" s="136">
        <v>1</v>
      </c>
      <c r="AP142" s="136">
        <v>0</v>
      </c>
    </row>
    <row r="143" spans="1:42" ht="15.6" x14ac:dyDescent="0.3">
      <c r="A143" s="161" t="s">
        <v>547</v>
      </c>
      <c r="B143" s="160">
        <v>2</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2</v>
      </c>
      <c r="T143" s="136">
        <v>0</v>
      </c>
      <c r="U143" s="136">
        <v>0</v>
      </c>
      <c r="V143" s="136">
        <v>0</v>
      </c>
      <c r="W143" s="136">
        <v>0</v>
      </c>
      <c r="X143" s="136">
        <v>0</v>
      </c>
      <c r="Y143" s="136">
        <v>0</v>
      </c>
      <c r="Z143" s="136">
        <v>0</v>
      </c>
      <c r="AA143" s="136">
        <v>0</v>
      </c>
      <c r="AB143" s="136">
        <v>0</v>
      </c>
      <c r="AC143" s="136">
        <v>0</v>
      </c>
      <c r="AD143" s="136">
        <v>0</v>
      </c>
      <c r="AE143" s="136">
        <v>0</v>
      </c>
      <c r="AF143" s="136">
        <v>0</v>
      </c>
      <c r="AG143" s="136">
        <v>0</v>
      </c>
      <c r="AH143" s="136">
        <v>0</v>
      </c>
      <c r="AI143" s="136">
        <v>0</v>
      </c>
      <c r="AJ143" s="136">
        <v>0</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1</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1</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2</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1</v>
      </c>
      <c r="T148" s="136">
        <v>0</v>
      </c>
      <c r="U148" s="136">
        <v>0</v>
      </c>
      <c r="V148" s="136">
        <v>0</v>
      </c>
      <c r="W148" s="136">
        <v>0</v>
      </c>
      <c r="X148" s="136">
        <v>0</v>
      </c>
      <c r="Y148" s="136">
        <v>0</v>
      </c>
      <c r="Z148" s="136">
        <v>0</v>
      </c>
      <c r="AA148" s="136">
        <v>0</v>
      </c>
      <c r="AB148" s="136">
        <v>0</v>
      </c>
      <c r="AC148" s="136">
        <v>1</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53</v>
      </c>
      <c r="C149" s="136">
        <v>0</v>
      </c>
      <c r="D149" s="136">
        <v>0</v>
      </c>
      <c r="E149" s="136">
        <v>0</v>
      </c>
      <c r="F149" s="136">
        <v>0</v>
      </c>
      <c r="G149" s="136">
        <v>0</v>
      </c>
      <c r="H149" s="136">
        <v>4</v>
      </c>
      <c r="I149" s="136">
        <v>0</v>
      </c>
      <c r="J149" s="136">
        <v>0</v>
      </c>
      <c r="K149" s="136">
        <v>0</v>
      </c>
      <c r="L149" s="136">
        <v>0</v>
      </c>
      <c r="M149" s="136">
        <v>0</v>
      </c>
      <c r="N149" s="136">
        <v>0</v>
      </c>
      <c r="O149" s="136">
        <v>0</v>
      </c>
      <c r="P149" s="136">
        <v>0</v>
      </c>
      <c r="Q149" s="136">
        <v>0</v>
      </c>
      <c r="R149" s="136">
        <v>0</v>
      </c>
      <c r="S149" s="136">
        <v>8</v>
      </c>
      <c r="T149" s="136">
        <v>6</v>
      </c>
      <c r="U149" s="136">
        <v>0</v>
      </c>
      <c r="V149" s="136">
        <v>0</v>
      </c>
      <c r="W149" s="136">
        <v>0</v>
      </c>
      <c r="X149" s="136">
        <v>0</v>
      </c>
      <c r="Y149" s="136">
        <v>0</v>
      </c>
      <c r="Z149" s="136">
        <v>0</v>
      </c>
      <c r="AA149" s="136">
        <v>0</v>
      </c>
      <c r="AB149" s="136">
        <v>0</v>
      </c>
      <c r="AC149" s="136">
        <v>17</v>
      </c>
      <c r="AD149" s="136">
        <v>0</v>
      </c>
      <c r="AE149" s="136">
        <v>0</v>
      </c>
      <c r="AF149" s="136">
        <v>0</v>
      </c>
      <c r="AG149" s="136">
        <v>7</v>
      </c>
      <c r="AH149" s="136">
        <v>2</v>
      </c>
      <c r="AI149" s="136">
        <v>0</v>
      </c>
      <c r="AJ149" s="136">
        <v>8</v>
      </c>
      <c r="AK149" s="136">
        <v>0</v>
      </c>
      <c r="AL149" s="136">
        <v>0</v>
      </c>
      <c r="AM149" s="136">
        <v>0</v>
      </c>
      <c r="AN149" s="136">
        <v>0</v>
      </c>
      <c r="AO149" s="136">
        <v>0</v>
      </c>
      <c r="AP149" s="136">
        <v>1</v>
      </c>
    </row>
    <row r="150" spans="1:42" ht="15.6" x14ac:dyDescent="0.3">
      <c r="A150" s="161" t="s">
        <v>705</v>
      </c>
      <c r="B150" s="160">
        <v>21</v>
      </c>
      <c r="C150" s="136">
        <v>0</v>
      </c>
      <c r="D150" s="136">
        <v>0</v>
      </c>
      <c r="E150" s="136">
        <v>1</v>
      </c>
      <c r="F150" s="136">
        <v>0</v>
      </c>
      <c r="G150" s="136">
        <v>1</v>
      </c>
      <c r="H150" s="136">
        <v>3</v>
      </c>
      <c r="I150" s="136">
        <v>0</v>
      </c>
      <c r="J150" s="136">
        <v>0</v>
      </c>
      <c r="K150" s="136">
        <v>0</v>
      </c>
      <c r="L150" s="136">
        <v>0</v>
      </c>
      <c r="M150" s="136">
        <v>0</v>
      </c>
      <c r="N150" s="136">
        <v>0</v>
      </c>
      <c r="O150" s="136">
        <v>0</v>
      </c>
      <c r="P150" s="136">
        <v>0</v>
      </c>
      <c r="Q150" s="136">
        <v>0</v>
      </c>
      <c r="R150" s="136">
        <v>0</v>
      </c>
      <c r="S150" s="136">
        <v>7</v>
      </c>
      <c r="T150" s="136">
        <v>2</v>
      </c>
      <c r="U150" s="136">
        <v>0</v>
      </c>
      <c r="V150" s="136">
        <v>0</v>
      </c>
      <c r="W150" s="136">
        <v>0</v>
      </c>
      <c r="X150" s="136">
        <v>0</v>
      </c>
      <c r="Y150" s="136">
        <v>0</v>
      </c>
      <c r="Z150" s="136">
        <v>0</v>
      </c>
      <c r="AA150" s="136">
        <v>0</v>
      </c>
      <c r="AB150" s="136">
        <v>0</v>
      </c>
      <c r="AC150" s="136">
        <v>1</v>
      </c>
      <c r="AD150" s="136">
        <v>0</v>
      </c>
      <c r="AE150" s="136">
        <v>0</v>
      </c>
      <c r="AF150" s="136">
        <v>0</v>
      </c>
      <c r="AG150" s="136">
        <v>1</v>
      </c>
      <c r="AH150" s="136">
        <v>3</v>
      </c>
      <c r="AI150" s="136">
        <v>0</v>
      </c>
      <c r="AJ150" s="136">
        <v>0</v>
      </c>
      <c r="AK150" s="136">
        <v>0</v>
      </c>
      <c r="AL150" s="136">
        <v>0</v>
      </c>
      <c r="AM150" s="136">
        <v>2</v>
      </c>
      <c r="AN150" s="136">
        <v>0</v>
      </c>
      <c r="AO150" s="136">
        <v>0</v>
      </c>
      <c r="AP150" s="136">
        <v>0</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0</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0</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6</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5</v>
      </c>
      <c r="T155" s="136">
        <v>0</v>
      </c>
      <c r="U155" s="136">
        <v>0</v>
      </c>
      <c r="V155" s="136">
        <v>0</v>
      </c>
      <c r="W155" s="136">
        <v>0</v>
      </c>
      <c r="X155" s="136">
        <v>0</v>
      </c>
      <c r="Y155" s="136">
        <v>0</v>
      </c>
      <c r="Z155" s="136">
        <v>0</v>
      </c>
      <c r="AA155" s="136">
        <v>0</v>
      </c>
      <c r="AB155" s="136">
        <v>0</v>
      </c>
      <c r="AC155" s="136">
        <v>1</v>
      </c>
      <c r="AD155" s="136">
        <v>0</v>
      </c>
      <c r="AE155" s="136">
        <v>0</v>
      </c>
      <c r="AF155" s="136">
        <v>0</v>
      </c>
      <c r="AG155" s="136">
        <v>0</v>
      </c>
      <c r="AH155" s="136">
        <v>0</v>
      </c>
      <c r="AI155" s="136">
        <v>0</v>
      </c>
      <c r="AJ155" s="136">
        <v>0</v>
      </c>
      <c r="AK155" s="136">
        <v>0</v>
      </c>
      <c r="AL155" s="136">
        <v>0</v>
      </c>
      <c r="AM155" s="136">
        <v>0</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15</v>
      </c>
      <c r="C158" s="136">
        <v>0</v>
      </c>
      <c r="D158" s="136">
        <v>0</v>
      </c>
      <c r="E158" s="136">
        <v>1</v>
      </c>
      <c r="F158" s="136">
        <v>0</v>
      </c>
      <c r="G158" s="136">
        <v>0</v>
      </c>
      <c r="H158" s="136">
        <v>0</v>
      </c>
      <c r="I158" s="136">
        <v>0</v>
      </c>
      <c r="J158" s="136">
        <v>0</v>
      </c>
      <c r="K158" s="136">
        <v>0</v>
      </c>
      <c r="L158" s="136">
        <v>0</v>
      </c>
      <c r="M158" s="136">
        <v>0</v>
      </c>
      <c r="N158" s="136">
        <v>0</v>
      </c>
      <c r="O158" s="136">
        <v>0</v>
      </c>
      <c r="P158" s="136">
        <v>1</v>
      </c>
      <c r="Q158" s="136">
        <v>0</v>
      </c>
      <c r="R158" s="136">
        <v>0</v>
      </c>
      <c r="S158" s="136">
        <v>6</v>
      </c>
      <c r="T158" s="136">
        <v>0</v>
      </c>
      <c r="U158" s="136">
        <v>1</v>
      </c>
      <c r="V158" s="136">
        <v>0</v>
      </c>
      <c r="W158" s="136">
        <v>0</v>
      </c>
      <c r="X158" s="136">
        <v>0</v>
      </c>
      <c r="Y158" s="136">
        <v>0</v>
      </c>
      <c r="Z158" s="136">
        <v>0</v>
      </c>
      <c r="AA158" s="136">
        <v>0</v>
      </c>
      <c r="AB158" s="136">
        <v>0</v>
      </c>
      <c r="AC158" s="136">
        <v>0</v>
      </c>
      <c r="AD158" s="136">
        <v>0</v>
      </c>
      <c r="AE158" s="136">
        <v>2</v>
      </c>
      <c r="AF158" s="136">
        <v>0</v>
      </c>
      <c r="AG158" s="136">
        <v>3</v>
      </c>
      <c r="AH158" s="136">
        <v>1</v>
      </c>
      <c r="AI158" s="136">
        <v>0</v>
      </c>
      <c r="AJ158" s="136">
        <v>0</v>
      </c>
      <c r="AK158" s="136">
        <v>0</v>
      </c>
      <c r="AL158" s="136">
        <v>0</v>
      </c>
      <c r="AM158" s="136">
        <v>0</v>
      </c>
      <c r="AN158" s="136">
        <v>0</v>
      </c>
      <c r="AO158" s="136">
        <v>0</v>
      </c>
      <c r="AP158" s="136">
        <v>0</v>
      </c>
    </row>
    <row r="159" spans="1:42" ht="15.6" x14ac:dyDescent="0.3">
      <c r="A159" s="161" t="s">
        <v>711</v>
      </c>
      <c r="B159" s="160">
        <v>1</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1</v>
      </c>
      <c r="AH159" s="136">
        <v>0</v>
      </c>
      <c r="AI159" s="136">
        <v>0</v>
      </c>
      <c r="AJ159" s="136">
        <v>0</v>
      </c>
      <c r="AK159" s="136">
        <v>0</v>
      </c>
      <c r="AL159" s="136">
        <v>0</v>
      </c>
      <c r="AM159" s="136">
        <v>0</v>
      </c>
      <c r="AN159" s="136">
        <v>0</v>
      </c>
      <c r="AO159" s="136">
        <v>0</v>
      </c>
      <c r="AP159" s="136">
        <v>0</v>
      </c>
    </row>
    <row r="160" spans="1:42" ht="15.6" x14ac:dyDescent="0.3">
      <c r="A160" s="161" t="s">
        <v>604</v>
      </c>
      <c r="B160" s="160">
        <v>2</v>
      </c>
      <c r="C160" s="136">
        <v>0</v>
      </c>
      <c r="D160" s="136">
        <v>0</v>
      </c>
      <c r="E160" s="136">
        <v>0</v>
      </c>
      <c r="F160" s="136">
        <v>0</v>
      </c>
      <c r="G160" s="136">
        <v>0</v>
      </c>
      <c r="H160" s="136">
        <v>1</v>
      </c>
      <c r="I160" s="136">
        <v>0</v>
      </c>
      <c r="J160" s="136">
        <v>0</v>
      </c>
      <c r="K160" s="136">
        <v>0</v>
      </c>
      <c r="L160" s="136">
        <v>0</v>
      </c>
      <c r="M160" s="136">
        <v>0</v>
      </c>
      <c r="N160" s="136">
        <v>0</v>
      </c>
      <c r="O160" s="136">
        <v>0</v>
      </c>
      <c r="P160" s="136">
        <v>0</v>
      </c>
      <c r="Q160" s="136">
        <v>0</v>
      </c>
      <c r="R160" s="136">
        <v>0</v>
      </c>
      <c r="S160" s="136">
        <v>1</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122</v>
      </c>
      <c r="C162" s="136">
        <v>0</v>
      </c>
      <c r="D162" s="136">
        <v>0</v>
      </c>
      <c r="E162" s="136">
        <v>0</v>
      </c>
      <c r="F162" s="136">
        <v>0</v>
      </c>
      <c r="G162" s="136">
        <v>0</v>
      </c>
      <c r="H162" s="136">
        <v>5</v>
      </c>
      <c r="I162" s="136">
        <v>0</v>
      </c>
      <c r="J162" s="136">
        <v>1</v>
      </c>
      <c r="K162" s="136">
        <v>0</v>
      </c>
      <c r="L162" s="136">
        <v>0</v>
      </c>
      <c r="M162" s="136">
        <v>0</v>
      </c>
      <c r="N162" s="136">
        <v>0</v>
      </c>
      <c r="O162" s="136">
        <v>0</v>
      </c>
      <c r="P162" s="136">
        <v>0</v>
      </c>
      <c r="Q162" s="136">
        <v>0</v>
      </c>
      <c r="R162" s="136">
        <v>0</v>
      </c>
      <c r="S162" s="136">
        <v>89</v>
      </c>
      <c r="T162" s="136">
        <v>2</v>
      </c>
      <c r="U162" s="136">
        <v>0</v>
      </c>
      <c r="V162" s="136">
        <v>0</v>
      </c>
      <c r="W162" s="136">
        <v>1</v>
      </c>
      <c r="X162" s="136">
        <v>0</v>
      </c>
      <c r="Y162" s="136">
        <v>0</v>
      </c>
      <c r="Z162" s="136">
        <v>0</v>
      </c>
      <c r="AA162" s="136">
        <v>0</v>
      </c>
      <c r="AB162" s="136">
        <v>0</v>
      </c>
      <c r="AC162" s="136">
        <v>13</v>
      </c>
      <c r="AD162" s="136">
        <v>0</v>
      </c>
      <c r="AE162" s="136">
        <v>0</v>
      </c>
      <c r="AF162" s="136">
        <v>0</v>
      </c>
      <c r="AG162" s="136">
        <v>6</v>
      </c>
      <c r="AH162" s="136">
        <v>0</v>
      </c>
      <c r="AI162" s="136">
        <v>0</v>
      </c>
      <c r="AJ162" s="136">
        <v>0</v>
      </c>
      <c r="AK162" s="136">
        <v>0</v>
      </c>
      <c r="AL162" s="136">
        <v>0</v>
      </c>
      <c r="AM162" s="136">
        <v>1</v>
      </c>
      <c r="AN162" s="136">
        <v>1</v>
      </c>
      <c r="AO162" s="136">
        <v>1</v>
      </c>
      <c r="AP162" s="136">
        <v>2</v>
      </c>
    </row>
    <row r="163" spans="1:42" ht="15.6" x14ac:dyDescent="0.3">
      <c r="A163" s="161" t="s">
        <v>583</v>
      </c>
      <c r="B163" s="160">
        <v>6</v>
      </c>
      <c r="C163" s="136">
        <v>0</v>
      </c>
      <c r="D163" s="136">
        <v>0</v>
      </c>
      <c r="E163" s="136">
        <v>0</v>
      </c>
      <c r="F163" s="136">
        <v>0</v>
      </c>
      <c r="G163" s="136">
        <v>0</v>
      </c>
      <c r="H163" s="136">
        <v>1</v>
      </c>
      <c r="I163" s="136">
        <v>0</v>
      </c>
      <c r="J163" s="136">
        <v>1</v>
      </c>
      <c r="K163" s="136">
        <v>0</v>
      </c>
      <c r="L163" s="136">
        <v>0</v>
      </c>
      <c r="M163" s="136">
        <v>0</v>
      </c>
      <c r="N163" s="136">
        <v>0</v>
      </c>
      <c r="O163" s="136">
        <v>0</v>
      </c>
      <c r="P163" s="136">
        <v>0</v>
      </c>
      <c r="Q163" s="136">
        <v>0</v>
      </c>
      <c r="R163" s="136">
        <v>0</v>
      </c>
      <c r="S163" s="136">
        <v>3</v>
      </c>
      <c r="T163" s="136">
        <v>0</v>
      </c>
      <c r="U163" s="136">
        <v>0</v>
      </c>
      <c r="V163" s="136">
        <v>0</v>
      </c>
      <c r="W163" s="136">
        <v>0</v>
      </c>
      <c r="X163" s="136">
        <v>0</v>
      </c>
      <c r="Y163" s="136">
        <v>0</v>
      </c>
      <c r="Z163" s="136">
        <v>0</v>
      </c>
      <c r="AA163" s="136">
        <v>0</v>
      </c>
      <c r="AB163" s="136">
        <v>0</v>
      </c>
      <c r="AC163" s="136">
        <v>0</v>
      </c>
      <c r="AD163" s="136">
        <v>0</v>
      </c>
      <c r="AE163" s="136">
        <v>0</v>
      </c>
      <c r="AF163" s="136">
        <v>0</v>
      </c>
      <c r="AG163" s="136">
        <v>1</v>
      </c>
      <c r="AH163" s="136">
        <v>0</v>
      </c>
      <c r="AI163" s="136">
        <v>0</v>
      </c>
      <c r="AJ163" s="136">
        <v>0</v>
      </c>
      <c r="AK163" s="136">
        <v>0</v>
      </c>
      <c r="AL163" s="136">
        <v>0</v>
      </c>
      <c r="AM163" s="136">
        <v>0</v>
      </c>
      <c r="AN163" s="136">
        <v>0</v>
      </c>
      <c r="AO163" s="136">
        <v>0</v>
      </c>
      <c r="AP163" s="136">
        <v>0</v>
      </c>
    </row>
    <row r="164" spans="1:42" ht="15.6" x14ac:dyDescent="0.3">
      <c r="A164" s="161" t="s">
        <v>495</v>
      </c>
      <c r="B164" s="160">
        <v>2</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2</v>
      </c>
      <c r="T164" s="136">
        <v>0</v>
      </c>
      <c r="U164" s="136">
        <v>0</v>
      </c>
      <c r="V164" s="136">
        <v>0</v>
      </c>
      <c r="W164" s="136">
        <v>0</v>
      </c>
      <c r="X164" s="136">
        <v>0</v>
      </c>
      <c r="Y164" s="136">
        <v>0</v>
      </c>
      <c r="Z164" s="136">
        <v>0</v>
      </c>
      <c r="AA164" s="136">
        <v>0</v>
      </c>
      <c r="AB164" s="136">
        <v>0</v>
      </c>
      <c r="AC164" s="136">
        <v>0</v>
      </c>
      <c r="AD164" s="136">
        <v>0</v>
      </c>
      <c r="AE164" s="136">
        <v>0</v>
      </c>
      <c r="AF164" s="136">
        <v>0</v>
      </c>
      <c r="AG164" s="136">
        <v>0</v>
      </c>
      <c r="AH164" s="136">
        <v>0</v>
      </c>
      <c r="AI164" s="136">
        <v>0</v>
      </c>
      <c r="AJ164" s="136">
        <v>0</v>
      </c>
      <c r="AK164" s="136">
        <v>0</v>
      </c>
      <c r="AL164" s="136">
        <v>0</v>
      </c>
      <c r="AM164" s="136">
        <v>0</v>
      </c>
      <c r="AN164" s="136">
        <v>0</v>
      </c>
      <c r="AO164" s="136">
        <v>0</v>
      </c>
      <c r="AP164" s="136">
        <v>0</v>
      </c>
    </row>
    <row r="165" spans="1:42" ht="15.6" x14ac:dyDescent="0.3">
      <c r="A165" s="161" t="s">
        <v>582</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1</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1</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6</v>
      </c>
      <c r="C168" s="136">
        <v>0</v>
      </c>
      <c r="D168" s="136">
        <v>0</v>
      </c>
      <c r="E168" s="136">
        <v>0</v>
      </c>
      <c r="F168" s="136">
        <v>0</v>
      </c>
      <c r="G168" s="136">
        <v>0</v>
      </c>
      <c r="H168" s="136">
        <v>1</v>
      </c>
      <c r="I168" s="136">
        <v>0</v>
      </c>
      <c r="J168" s="136">
        <v>0</v>
      </c>
      <c r="K168" s="136">
        <v>0</v>
      </c>
      <c r="L168" s="136">
        <v>0</v>
      </c>
      <c r="M168" s="136">
        <v>0</v>
      </c>
      <c r="N168" s="136">
        <v>0</v>
      </c>
      <c r="O168" s="136">
        <v>0</v>
      </c>
      <c r="P168" s="136">
        <v>1</v>
      </c>
      <c r="Q168" s="136">
        <v>0</v>
      </c>
      <c r="R168" s="136">
        <v>0</v>
      </c>
      <c r="S168" s="136">
        <v>4</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7</v>
      </c>
      <c r="C169" s="136">
        <v>0</v>
      </c>
      <c r="D169" s="136">
        <v>0</v>
      </c>
      <c r="E169" s="136">
        <v>0</v>
      </c>
      <c r="F169" s="136">
        <v>0</v>
      </c>
      <c r="G169" s="136">
        <v>0</v>
      </c>
      <c r="H169" s="136">
        <v>1</v>
      </c>
      <c r="I169" s="136">
        <v>0</v>
      </c>
      <c r="J169" s="136">
        <v>0</v>
      </c>
      <c r="K169" s="136">
        <v>0</v>
      </c>
      <c r="L169" s="136">
        <v>0</v>
      </c>
      <c r="M169" s="136">
        <v>0</v>
      </c>
      <c r="N169" s="136">
        <v>0</v>
      </c>
      <c r="O169" s="136">
        <v>0</v>
      </c>
      <c r="P169" s="136">
        <v>0</v>
      </c>
      <c r="Q169" s="136">
        <v>0</v>
      </c>
      <c r="R169" s="136">
        <v>0</v>
      </c>
      <c r="S169" s="136">
        <v>3</v>
      </c>
      <c r="T169" s="136">
        <v>0</v>
      </c>
      <c r="U169" s="136">
        <v>0</v>
      </c>
      <c r="V169" s="136">
        <v>0</v>
      </c>
      <c r="W169" s="136">
        <v>0</v>
      </c>
      <c r="X169" s="136">
        <v>0</v>
      </c>
      <c r="Y169" s="136">
        <v>0</v>
      </c>
      <c r="Z169" s="136">
        <v>0</v>
      </c>
      <c r="AA169" s="136">
        <v>0</v>
      </c>
      <c r="AB169" s="136">
        <v>0</v>
      </c>
      <c r="AC169" s="136">
        <v>0</v>
      </c>
      <c r="AD169" s="136">
        <v>0</v>
      </c>
      <c r="AE169" s="136">
        <v>0</v>
      </c>
      <c r="AF169" s="136">
        <v>0</v>
      </c>
      <c r="AG169" s="136">
        <v>3</v>
      </c>
      <c r="AH169" s="136">
        <v>0</v>
      </c>
      <c r="AI169" s="136">
        <v>0</v>
      </c>
      <c r="AJ169" s="136">
        <v>0</v>
      </c>
      <c r="AK169" s="136">
        <v>0</v>
      </c>
      <c r="AL169" s="136">
        <v>0</v>
      </c>
      <c r="AM169" s="136">
        <v>0</v>
      </c>
      <c r="AN169" s="136">
        <v>0</v>
      </c>
      <c r="AO169" s="136">
        <v>0</v>
      </c>
      <c r="AP169" s="136">
        <v>0</v>
      </c>
    </row>
    <row r="170" spans="1:42" ht="15.6" x14ac:dyDescent="0.3">
      <c r="A170" s="161" t="s">
        <v>616</v>
      </c>
      <c r="B170" s="160">
        <v>7</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3</v>
      </c>
      <c r="T170" s="136">
        <v>0</v>
      </c>
      <c r="U170" s="136">
        <v>0</v>
      </c>
      <c r="V170" s="136">
        <v>0</v>
      </c>
      <c r="W170" s="136">
        <v>0</v>
      </c>
      <c r="X170" s="136">
        <v>0</v>
      </c>
      <c r="Y170" s="136">
        <v>0</v>
      </c>
      <c r="Z170" s="136">
        <v>0</v>
      </c>
      <c r="AA170" s="136">
        <v>0</v>
      </c>
      <c r="AB170" s="136">
        <v>0</v>
      </c>
      <c r="AC170" s="136">
        <v>1</v>
      </c>
      <c r="AD170" s="136">
        <v>0</v>
      </c>
      <c r="AE170" s="136">
        <v>0</v>
      </c>
      <c r="AF170" s="136">
        <v>0</v>
      </c>
      <c r="AG170" s="136">
        <v>1</v>
      </c>
      <c r="AH170" s="136">
        <v>2</v>
      </c>
      <c r="AI170" s="136">
        <v>0</v>
      </c>
      <c r="AJ170" s="136">
        <v>0</v>
      </c>
      <c r="AK170" s="136">
        <v>0</v>
      </c>
      <c r="AL170" s="136">
        <v>0</v>
      </c>
      <c r="AM170" s="136">
        <v>0</v>
      </c>
      <c r="AN170" s="136">
        <v>0</v>
      </c>
      <c r="AO170" s="136">
        <v>0</v>
      </c>
      <c r="AP170" s="136">
        <v>0</v>
      </c>
    </row>
    <row r="171" spans="1:42" ht="15.6" x14ac:dyDescent="0.3">
      <c r="A171" s="161" t="s">
        <v>304</v>
      </c>
      <c r="B171" s="160">
        <v>65</v>
      </c>
      <c r="C171" s="136">
        <v>0</v>
      </c>
      <c r="D171" s="136">
        <v>0</v>
      </c>
      <c r="E171" s="136">
        <v>0</v>
      </c>
      <c r="F171" s="136">
        <v>0</v>
      </c>
      <c r="G171" s="136">
        <v>0</v>
      </c>
      <c r="H171" s="136">
        <v>4</v>
      </c>
      <c r="I171" s="136">
        <v>0</v>
      </c>
      <c r="J171" s="136">
        <v>2</v>
      </c>
      <c r="K171" s="136">
        <v>0</v>
      </c>
      <c r="L171" s="136">
        <v>0</v>
      </c>
      <c r="M171" s="136">
        <v>0</v>
      </c>
      <c r="N171" s="136">
        <v>0</v>
      </c>
      <c r="O171" s="136">
        <v>0</v>
      </c>
      <c r="P171" s="136">
        <v>0</v>
      </c>
      <c r="Q171" s="136">
        <v>1</v>
      </c>
      <c r="R171" s="136">
        <v>0</v>
      </c>
      <c r="S171" s="136">
        <v>37</v>
      </c>
      <c r="T171" s="136">
        <v>5</v>
      </c>
      <c r="U171" s="136">
        <v>0</v>
      </c>
      <c r="V171" s="136">
        <v>0</v>
      </c>
      <c r="W171" s="136">
        <v>0</v>
      </c>
      <c r="X171" s="136">
        <v>0</v>
      </c>
      <c r="Y171" s="136">
        <v>0</v>
      </c>
      <c r="Z171" s="136">
        <v>0</v>
      </c>
      <c r="AA171" s="136">
        <v>0</v>
      </c>
      <c r="AB171" s="136">
        <v>0</v>
      </c>
      <c r="AC171" s="136">
        <v>5</v>
      </c>
      <c r="AD171" s="136">
        <v>0</v>
      </c>
      <c r="AE171" s="136">
        <v>1</v>
      </c>
      <c r="AF171" s="136">
        <v>0</v>
      </c>
      <c r="AG171" s="136">
        <v>8</v>
      </c>
      <c r="AH171" s="136">
        <v>0</v>
      </c>
      <c r="AI171" s="136">
        <v>0</v>
      </c>
      <c r="AJ171" s="136">
        <v>1</v>
      </c>
      <c r="AK171" s="136">
        <v>0</v>
      </c>
      <c r="AL171" s="136">
        <v>0</v>
      </c>
      <c r="AM171" s="136">
        <v>0</v>
      </c>
      <c r="AN171" s="136">
        <v>0</v>
      </c>
      <c r="AO171" s="136">
        <v>1</v>
      </c>
      <c r="AP171" s="136">
        <v>0</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1</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1</v>
      </c>
      <c r="T173" s="136">
        <v>0</v>
      </c>
      <c r="U173" s="136">
        <v>0</v>
      </c>
      <c r="V173" s="136">
        <v>0</v>
      </c>
      <c r="W173" s="136">
        <v>0</v>
      </c>
      <c r="X173" s="136">
        <v>0</v>
      </c>
      <c r="Y173" s="136">
        <v>0</v>
      </c>
      <c r="Z173" s="136">
        <v>0</v>
      </c>
      <c r="AA173" s="136">
        <v>0</v>
      </c>
      <c r="AB173" s="136">
        <v>0</v>
      </c>
      <c r="AC173" s="136">
        <v>0</v>
      </c>
      <c r="AD173" s="136">
        <v>0</v>
      </c>
      <c r="AE173" s="136">
        <v>0</v>
      </c>
      <c r="AF173" s="136">
        <v>0</v>
      </c>
      <c r="AG173" s="136">
        <v>0</v>
      </c>
      <c r="AH173" s="136">
        <v>0</v>
      </c>
      <c r="AI173" s="136">
        <v>0</v>
      </c>
      <c r="AJ173" s="136">
        <v>0</v>
      </c>
      <c r="AK173" s="136">
        <v>0</v>
      </c>
      <c r="AL173" s="136">
        <v>0</v>
      </c>
      <c r="AM173" s="136">
        <v>0</v>
      </c>
      <c r="AN173" s="136">
        <v>0</v>
      </c>
      <c r="AO173" s="136">
        <v>0</v>
      </c>
      <c r="AP173" s="136">
        <v>0</v>
      </c>
    </row>
    <row r="174" spans="1:42" ht="15.6" x14ac:dyDescent="0.3">
      <c r="A174" s="161" t="s">
        <v>714</v>
      </c>
      <c r="B174" s="160">
        <v>27</v>
      </c>
      <c r="C174" s="136">
        <v>0</v>
      </c>
      <c r="D174" s="136">
        <v>0</v>
      </c>
      <c r="E174" s="136">
        <v>0</v>
      </c>
      <c r="F174" s="136">
        <v>0</v>
      </c>
      <c r="G174" s="136">
        <v>0</v>
      </c>
      <c r="H174" s="136">
        <v>2</v>
      </c>
      <c r="I174" s="136">
        <v>0</v>
      </c>
      <c r="J174" s="136">
        <v>0</v>
      </c>
      <c r="K174" s="136">
        <v>0</v>
      </c>
      <c r="L174" s="136">
        <v>0</v>
      </c>
      <c r="M174" s="136">
        <v>0</v>
      </c>
      <c r="N174" s="136">
        <v>0</v>
      </c>
      <c r="O174" s="136">
        <v>0</v>
      </c>
      <c r="P174" s="136">
        <v>0</v>
      </c>
      <c r="Q174" s="136">
        <v>0</v>
      </c>
      <c r="R174" s="136">
        <v>0</v>
      </c>
      <c r="S174" s="136">
        <v>16</v>
      </c>
      <c r="T174" s="136">
        <v>0</v>
      </c>
      <c r="U174" s="136">
        <v>0</v>
      </c>
      <c r="V174" s="136">
        <v>0</v>
      </c>
      <c r="W174" s="136">
        <v>0</v>
      </c>
      <c r="X174" s="136">
        <v>0</v>
      </c>
      <c r="Y174" s="136">
        <v>0</v>
      </c>
      <c r="Z174" s="136">
        <v>0</v>
      </c>
      <c r="AA174" s="136">
        <v>0</v>
      </c>
      <c r="AB174" s="136">
        <v>0</v>
      </c>
      <c r="AC174" s="136">
        <v>0</v>
      </c>
      <c r="AD174" s="136">
        <v>0</v>
      </c>
      <c r="AE174" s="136">
        <v>0</v>
      </c>
      <c r="AF174" s="136">
        <v>0</v>
      </c>
      <c r="AG174" s="136">
        <v>7</v>
      </c>
      <c r="AH174" s="136">
        <v>0</v>
      </c>
      <c r="AI174" s="136">
        <v>0</v>
      </c>
      <c r="AJ174" s="136">
        <v>0</v>
      </c>
      <c r="AK174" s="136">
        <v>0</v>
      </c>
      <c r="AL174" s="136">
        <v>0</v>
      </c>
      <c r="AM174" s="136">
        <v>0</v>
      </c>
      <c r="AN174" s="136">
        <v>0</v>
      </c>
      <c r="AO174" s="136">
        <v>0</v>
      </c>
      <c r="AP174" s="136">
        <v>2</v>
      </c>
    </row>
    <row r="175" spans="1:42" ht="15.6" x14ac:dyDescent="0.3">
      <c r="A175" s="161" t="s">
        <v>550</v>
      </c>
      <c r="B175" s="160">
        <v>17</v>
      </c>
      <c r="C175" s="136">
        <v>0</v>
      </c>
      <c r="D175" s="136">
        <v>0</v>
      </c>
      <c r="E175" s="136">
        <v>0</v>
      </c>
      <c r="F175" s="136">
        <v>0</v>
      </c>
      <c r="G175" s="136">
        <v>0</v>
      </c>
      <c r="H175" s="136">
        <v>0</v>
      </c>
      <c r="I175" s="136">
        <v>0</v>
      </c>
      <c r="J175" s="136">
        <v>0</v>
      </c>
      <c r="K175" s="136">
        <v>0</v>
      </c>
      <c r="L175" s="136">
        <v>0</v>
      </c>
      <c r="M175" s="136">
        <v>0</v>
      </c>
      <c r="N175" s="136">
        <v>0</v>
      </c>
      <c r="O175" s="136">
        <v>0</v>
      </c>
      <c r="P175" s="136">
        <v>0</v>
      </c>
      <c r="Q175" s="136">
        <v>0</v>
      </c>
      <c r="R175" s="136">
        <v>0</v>
      </c>
      <c r="S175" s="136">
        <v>8</v>
      </c>
      <c r="T175" s="136">
        <v>0</v>
      </c>
      <c r="U175" s="136">
        <v>0</v>
      </c>
      <c r="V175" s="136">
        <v>0</v>
      </c>
      <c r="W175" s="136">
        <v>0</v>
      </c>
      <c r="X175" s="136">
        <v>0</v>
      </c>
      <c r="Y175" s="136">
        <v>0</v>
      </c>
      <c r="Z175" s="136">
        <v>0</v>
      </c>
      <c r="AA175" s="136">
        <v>0</v>
      </c>
      <c r="AB175" s="136">
        <v>0</v>
      </c>
      <c r="AC175" s="136">
        <v>5</v>
      </c>
      <c r="AD175" s="136">
        <v>0</v>
      </c>
      <c r="AE175" s="136">
        <v>0</v>
      </c>
      <c r="AF175" s="136">
        <v>0</v>
      </c>
      <c r="AG175" s="136">
        <v>0</v>
      </c>
      <c r="AH175" s="136">
        <v>1</v>
      </c>
      <c r="AI175" s="136">
        <v>1</v>
      </c>
      <c r="AJ175" s="136">
        <v>0</v>
      </c>
      <c r="AK175" s="136">
        <v>0</v>
      </c>
      <c r="AL175" s="136">
        <v>0</v>
      </c>
      <c r="AM175" s="136">
        <v>0</v>
      </c>
      <c r="AN175" s="136">
        <v>0</v>
      </c>
      <c r="AO175" s="136">
        <v>0</v>
      </c>
      <c r="AP175" s="136">
        <v>2</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1</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1</v>
      </c>
      <c r="AH177" s="136">
        <v>0</v>
      </c>
      <c r="AI177" s="136">
        <v>0</v>
      </c>
      <c r="AJ177" s="136">
        <v>0</v>
      </c>
      <c r="AK177" s="136">
        <v>0</v>
      </c>
      <c r="AL177" s="136">
        <v>0</v>
      </c>
      <c r="AM177" s="136">
        <v>0</v>
      </c>
      <c r="AN177" s="136">
        <v>0</v>
      </c>
      <c r="AO177" s="136">
        <v>0</v>
      </c>
      <c r="AP177" s="136">
        <v>0</v>
      </c>
    </row>
    <row r="178" spans="1:42" ht="15.6" x14ac:dyDescent="0.3">
      <c r="A178" s="161" t="s">
        <v>716</v>
      </c>
      <c r="B178" s="160">
        <v>196</v>
      </c>
      <c r="C178" s="136">
        <v>0</v>
      </c>
      <c r="D178" s="136">
        <v>0</v>
      </c>
      <c r="E178" s="136">
        <v>0</v>
      </c>
      <c r="F178" s="136">
        <v>0</v>
      </c>
      <c r="G178" s="136">
        <v>0</v>
      </c>
      <c r="H178" s="136">
        <v>10</v>
      </c>
      <c r="I178" s="136">
        <v>0</v>
      </c>
      <c r="J178" s="136">
        <v>0</v>
      </c>
      <c r="K178" s="136">
        <v>0</v>
      </c>
      <c r="L178" s="136">
        <v>0</v>
      </c>
      <c r="M178" s="136">
        <v>0</v>
      </c>
      <c r="N178" s="136">
        <v>0</v>
      </c>
      <c r="O178" s="136">
        <v>0</v>
      </c>
      <c r="P178" s="136">
        <v>0</v>
      </c>
      <c r="Q178" s="136">
        <v>0</v>
      </c>
      <c r="R178" s="136">
        <v>0</v>
      </c>
      <c r="S178" s="136">
        <v>139</v>
      </c>
      <c r="T178" s="136">
        <v>0</v>
      </c>
      <c r="U178" s="136">
        <v>0</v>
      </c>
      <c r="V178" s="136">
        <v>0</v>
      </c>
      <c r="W178" s="136">
        <v>0</v>
      </c>
      <c r="X178" s="136">
        <v>0</v>
      </c>
      <c r="Y178" s="136">
        <v>0</v>
      </c>
      <c r="Z178" s="136">
        <v>0</v>
      </c>
      <c r="AA178" s="136">
        <v>0</v>
      </c>
      <c r="AB178" s="136">
        <v>0</v>
      </c>
      <c r="AC178" s="136">
        <v>12</v>
      </c>
      <c r="AD178" s="136">
        <v>0</v>
      </c>
      <c r="AE178" s="136">
        <v>0</v>
      </c>
      <c r="AF178" s="136">
        <v>0</v>
      </c>
      <c r="AG178" s="136">
        <v>11</v>
      </c>
      <c r="AH178" s="136">
        <v>2</v>
      </c>
      <c r="AI178" s="136">
        <v>0</v>
      </c>
      <c r="AJ178" s="136">
        <v>1</v>
      </c>
      <c r="AK178" s="136">
        <v>0</v>
      </c>
      <c r="AL178" s="136">
        <v>0</v>
      </c>
      <c r="AM178" s="136">
        <v>0</v>
      </c>
      <c r="AN178" s="136">
        <v>0</v>
      </c>
      <c r="AO178" s="136">
        <v>0</v>
      </c>
      <c r="AP178" s="136">
        <v>21</v>
      </c>
    </row>
    <row r="179" spans="1:42" ht="15.6" x14ac:dyDescent="0.3">
      <c r="A179" s="161" t="s">
        <v>584</v>
      </c>
      <c r="B179" s="160">
        <v>1</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1</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0</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0</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1</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1</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0</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4</v>
      </c>
      <c r="C189" s="136">
        <v>0</v>
      </c>
      <c r="D189" s="136">
        <v>0</v>
      </c>
      <c r="E189" s="136">
        <v>0</v>
      </c>
      <c r="F189" s="136">
        <v>0</v>
      </c>
      <c r="G189" s="136">
        <v>0</v>
      </c>
      <c r="H189" s="136">
        <v>0</v>
      </c>
      <c r="I189" s="136">
        <v>0</v>
      </c>
      <c r="J189" s="136">
        <v>0</v>
      </c>
      <c r="K189" s="136">
        <v>0</v>
      </c>
      <c r="L189" s="136">
        <v>0</v>
      </c>
      <c r="M189" s="136">
        <v>0</v>
      </c>
      <c r="N189" s="136">
        <v>0</v>
      </c>
      <c r="O189" s="136">
        <v>0</v>
      </c>
      <c r="P189" s="136">
        <v>2</v>
      </c>
      <c r="Q189" s="136">
        <v>0</v>
      </c>
      <c r="R189" s="136">
        <v>0</v>
      </c>
      <c r="S189" s="136">
        <v>0</v>
      </c>
      <c r="T189" s="136">
        <v>0</v>
      </c>
      <c r="U189" s="136">
        <v>0</v>
      </c>
      <c r="V189" s="136">
        <v>0</v>
      </c>
      <c r="W189" s="136">
        <v>1</v>
      </c>
      <c r="X189" s="136">
        <v>0</v>
      </c>
      <c r="Y189" s="136">
        <v>0</v>
      </c>
      <c r="Z189" s="136">
        <v>0</v>
      </c>
      <c r="AA189" s="136">
        <v>0</v>
      </c>
      <c r="AB189" s="136">
        <v>0</v>
      </c>
      <c r="AC189" s="136">
        <v>1</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723</v>
      </c>
      <c r="B190" s="160">
        <v>0</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4</v>
      </c>
      <c r="C191" s="136">
        <v>0</v>
      </c>
      <c r="D191" s="136">
        <v>0</v>
      </c>
      <c r="E191" s="136">
        <v>0</v>
      </c>
      <c r="F191" s="136">
        <v>0</v>
      </c>
      <c r="G191" s="136">
        <v>0</v>
      </c>
      <c r="H191" s="136">
        <v>1</v>
      </c>
      <c r="I191" s="136">
        <v>0</v>
      </c>
      <c r="J191" s="136">
        <v>0</v>
      </c>
      <c r="K191" s="136">
        <v>0</v>
      </c>
      <c r="L191" s="136">
        <v>0</v>
      </c>
      <c r="M191" s="136">
        <v>0</v>
      </c>
      <c r="N191" s="136">
        <v>0</v>
      </c>
      <c r="O191" s="136">
        <v>0</v>
      </c>
      <c r="P191" s="136">
        <v>0</v>
      </c>
      <c r="Q191" s="136">
        <v>0</v>
      </c>
      <c r="R191" s="136">
        <v>0</v>
      </c>
      <c r="S191" s="136">
        <v>1</v>
      </c>
      <c r="T191" s="136">
        <v>0</v>
      </c>
      <c r="U191" s="136">
        <v>0</v>
      </c>
      <c r="V191" s="136">
        <v>0</v>
      </c>
      <c r="W191" s="136">
        <v>0</v>
      </c>
      <c r="X191" s="136">
        <v>0</v>
      </c>
      <c r="Y191" s="136">
        <v>0</v>
      </c>
      <c r="Z191" s="136">
        <v>0</v>
      </c>
      <c r="AA191" s="136">
        <v>0</v>
      </c>
      <c r="AB191" s="136">
        <v>0</v>
      </c>
      <c r="AC191" s="136">
        <v>0</v>
      </c>
      <c r="AD191" s="136">
        <v>0</v>
      </c>
      <c r="AE191" s="136">
        <v>0</v>
      </c>
      <c r="AF191" s="136">
        <v>0</v>
      </c>
      <c r="AG191" s="136">
        <v>2</v>
      </c>
      <c r="AH191" s="136">
        <v>0</v>
      </c>
      <c r="AI191" s="136">
        <v>0</v>
      </c>
      <c r="AJ191" s="136">
        <v>0</v>
      </c>
      <c r="AK191" s="136">
        <v>0</v>
      </c>
      <c r="AL191" s="136">
        <v>0</v>
      </c>
      <c r="AM191" s="136">
        <v>0</v>
      </c>
      <c r="AN191" s="136">
        <v>0</v>
      </c>
      <c r="AO191" s="136">
        <v>0</v>
      </c>
      <c r="AP191" s="136">
        <v>0</v>
      </c>
    </row>
    <row r="192" spans="1:42" ht="15.6" x14ac:dyDescent="0.3">
      <c r="A192" s="161" t="s">
        <v>515</v>
      </c>
      <c r="B192" s="160">
        <v>1</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1</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1</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1</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13</v>
      </c>
      <c r="C196" s="136">
        <v>0</v>
      </c>
      <c r="D196" s="136">
        <v>0</v>
      </c>
      <c r="E196" s="136">
        <v>0</v>
      </c>
      <c r="F196" s="136">
        <v>0</v>
      </c>
      <c r="G196" s="136">
        <v>0</v>
      </c>
      <c r="H196" s="136">
        <v>0</v>
      </c>
      <c r="I196" s="136">
        <v>0</v>
      </c>
      <c r="J196" s="136">
        <v>0</v>
      </c>
      <c r="K196" s="136">
        <v>0</v>
      </c>
      <c r="L196" s="136">
        <v>0</v>
      </c>
      <c r="M196" s="136">
        <v>1</v>
      </c>
      <c r="N196" s="136">
        <v>0</v>
      </c>
      <c r="O196" s="136">
        <v>0</v>
      </c>
      <c r="P196" s="136">
        <v>0</v>
      </c>
      <c r="Q196" s="136">
        <v>0</v>
      </c>
      <c r="R196" s="136">
        <v>0</v>
      </c>
      <c r="S196" s="136">
        <v>8</v>
      </c>
      <c r="T196" s="136">
        <v>0</v>
      </c>
      <c r="U196" s="136">
        <v>0</v>
      </c>
      <c r="V196" s="136">
        <v>0</v>
      </c>
      <c r="W196" s="136">
        <v>0</v>
      </c>
      <c r="X196" s="136">
        <v>0</v>
      </c>
      <c r="Y196" s="136">
        <v>0</v>
      </c>
      <c r="Z196" s="136">
        <v>0</v>
      </c>
      <c r="AA196" s="136">
        <v>0</v>
      </c>
      <c r="AB196" s="136">
        <v>0</v>
      </c>
      <c r="AC196" s="136">
        <v>0</v>
      </c>
      <c r="AD196" s="136">
        <v>0</v>
      </c>
      <c r="AE196" s="136">
        <v>0</v>
      </c>
      <c r="AF196" s="136">
        <v>0</v>
      </c>
      <c r="AG196" s="136">
        <v>2</v>
      </c>
      <c r="AH196" s="136">
        <v>2</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1</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1</v>
      </c>
      <c r="T198" s="136">
        <v>0</v>
      </c>
      <c r="U198" s="136">
        <v>0</v>
      </c>
      <c r="V198" s="136">
        <v>0</v>
      </c>
      <c r="W198" s="136">
        <v>0</v>
      </c>
      <c r="X198" s="136">
        <v>0</v>
      </c>
      <c r="Y198" s="136">
        <v>0</v>
      </c>
      <c r="Z198" s="136">
        <v>0</v>
      </c>
      <c r="AA198" s="136">
        <v>0</v>
      </c>
      <c r="AB198" s="136">
        <v>0</v>
      </c>
      <c r="AC198" s="136">
        <v>0</v>
      </c>
      <c r="AD198" s="136">
        <v>0</v>
      </c>
      <c r="AE198" s="136">
        <v>0</v>
      </c>
      <c r="AF198" s="136">
        <v>0</v>
      </c>
      <c r="AG198" s="136">
        <v>0</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225</v>
      </c>
      <c r="C201" s="136">
        <v>3</v>
      </c>
      <c r="D201" s="136">
        <v>0</v>
      </c>
      <c r="E201" s="136">
        <v>7</v>
      </c>
      <c r="F201" s="136">
        <v>10</v>
      </c>
      <c r="G201" s="136">
        <v>0</v>
      </c>
      <c r="H201" s="136">
        <v>9</v>
      </c>
      <c r="I201" s="136">
        <v>0</v>
      </c>
      <c r="J201" s="136">
        <v>2</v>
      </c>
      <c r="K201" s="136">
        <v>5</v>
      </c>
      <c r="L201" s="136">
        <v>0</v>
      </c>
      <c r="M201" s="136">
        <v>11</v>
      </c>
      <c r="N201" s="136">
        <v>0</v>
      </c>
      <c r="O201" s="136">
        <v>8</v>
      </c>
      <c r="P201" s="136">
        <v>4</v>
      </c>
      <c r="Q201" s="136">
        <v>0</v>
      </c>
      <c r="R201" s="136">
        <v>0</v>
      </c>
      <c r="S201" s="136">
        <v>61</v>
      </c>
      <c r="T201" s="136">
        <v>0</v>
      </c>
      <c r="U201" s="136">
        <v>0</v>
      </c>
      <c r="V201" s="136">
        <v>1</v>
      </c>
      <c r="W201" s="136">
        <v>4</v>
      </c>
      <c r="X201" s="136">
        <v>0</v>
      </c>
      <c r="Y201" s="136">
        <v>1</v>
      </c>
      <c r="Z201" s="136">
        <v>1</v>
      </c>
      <c r="AA201" s="136">
        <v>0</v>
      </c>
      <c r="AB201" s="136">
        <v>0</v>
      </c>
      <c r="AC201" s="136">
        <v>16</v>
      </c>
      <c r="AD201" s="136">
        <v>3</v>
      </c>
      <c r="AE201" s="136">
        <v>9</v>
      </c>
      <c r="AF201" s="136">
        <v>0</v>
      </c>
      <c r="AG201" s="136">
        <v>27</v>
      </c>
      <c r="AH201" s="136">
        <v>5</v>
      </c>
      <c r="AI201" s="136">
        <v>0</v>
      </c>
      <c r="AJ201" s="136">
        <v>6</v>
      </c>
      <c r="AK201" s="136">
        <v>0</v>
      </c>
      <c r="AL201" s="136">
        <v>1</v>
      </c>
      <c r="AM201" s="136">
        <v>5</v>
      </c>
      <c r="AN201" s="136">
        <v>0</v>
      </c>
      <c r="AO201" s="136">
        <v>24</v>
      </c>
      <c r="AP201" s="136">
        <v>2</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0</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0</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0</v>
      </c>
      <c r="AI203" s="136">
        <v>0</v>
      </c>
      <c r="AJ203" s="136">
        <v>0</v>
      </c>
      <c r="AK203" s="136">
        <v>0</v>
      </c>
      <c r="AL203" s="136">
        <v>0</v>
      </c>
      <c r="AM203" s="136">
        <v>0</v>
      </c>
      <c r="AN203" s="136">
        <v>0</v>
      </c>
      <c r="AO203" s="136">
        <v>0</v>
      </c>
      <c r="AP203" s="136">
        <v>0</v>
      </c>
    </row>
    <row r="204" spans="1:42" ht="15.6" x14ac:dyDescent="0.3">
      <c r="A204" s="161" t="s">
        <v>731</v>
      </c>
      <c r="B204" s="160">
        <v>2</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1</v>
      </c>
      <c r="T204" s="136">
        <v>0</v>
      </c>
      <c r="U204" s="136">
        <v>0</v>
      </c>
      <c r="V204" s="136">
        <v>0</v>
      </c>
      <c r="W204" s="136">
        <v>0</v>
      </c>
      <c r="X204" s="136">
        <v>0</v>
      </c>
      <c r="Y204" s="136">
        <v>0</v>
      </c>
      <c r="Z204" s="136">
        <v>0</v>
      </c>
      <c r="AA204" s="136">
        <v>0</v>
      </c>
      <c r="AB204" s="136">
        <v>0</v>
      </c>
      <c r="AC204" s="136">
        <v>0</v>
      </c>
      <c r="AD204" s="136">
        <v>0</v>
      </c>
      <c r="AE204" s="136">
        <v>0</v>
      </c>
      <c r="AF204" s="136">
        <v>0</v>
      </c>
      <c r="AG204" s="136">
        <v>0</v>
      </c>
      <c r="AH204" s="136">
        <v>0</v>
      </c>
      <c r="AI204" s="136">
        <v>0</v>
      </c>
      <c r="AJ204" s="136">
        <v>0</v>
      </c>
      <c r="AK204" s="136">
        <v>0</v>
      </c>
      <c r="AL204" s="136">
        <v>0</v>
      </c>
      <c r="AM204" s="136">
        <v>0</v>
      </c>
      <c r="AN204" s="136">
        <v>0</v>
      </c>
      <c r="AO204" s="136">
        <v>0</v>
      </c>
      <c r="AP204" s="136">
        <v>1</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0</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0</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1</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1</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0</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1</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1</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2</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0</v>
      </c>
      <c r="T212" s="136">
        <v>1</v>
      </c>
      <c r="U212" s="136">
        <v>0</v>
      </c>
      <c r="V212" s="136">
        <v>0</v>
      </c>
      <c r="W212" s="136">
        <v>0</v>
      </c>
      <c r="X212" s="136">
        <v>0</v>
      </c>
      <c r="Y212" s="136">
        <v>0</v>
      </c>
      <c r="Z212" s="136">
        <v>0</v>
      </c>
      <c r="AA212" s="136">
        <v>0</v>
      </c>
      <c r="AB212" s="136">
        <v>0</v>
      </c>
      <c r="AC212" s="136">
        <v>1</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1</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1</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0</v>
      </c>
      <c r="AI214" s="136">
        <v>0</v>
      </c>
      <c r="AJ214" s="136">
        <v>0</v>
      </c>
      <c r="AK214" s="136">
        <v>0</v>
      </c>
      <c r="AL214" s="136">
        <v>0</v>
      </c>
      <c r="AM214" s="136">
        <v>0</v>
      </c>
      <c r="AN214" s="136">
        <v>0</v>
      </c>
      <c r="AO214" s="136">
        <v>0</v>
      </c>
      <c r="AP214" s="136">
        <v>0</v>
      </c>
    </row>
    <row r="215" spans="1:42" ht="15.6" x14ac:dyDescent="0.3">
      <c r="A215" s="161" t="s">
        <v>512</v>
      </c>
      <c r="B215" s="160">
        <v>23</v>
      </c>
      <c r="C215" s="136">
        <v>0</v>
      </c>
      <c r="D215" s="136">
        <v>0</v>
      </c>
      <c r="E215" s="136">
        <v>0</v>
      </c>
      <c r="F215" s="136">
        <v>0</v>
      </c>
      <c r="G215" s="136">
        <v>0</v>
      </c>
      <c r="H215" s="136">
        <v>2</v>
      </c>
      <c r="I215" s="136">
        <v>0</v>
      </c>
      <c r="J215" s="136">
        <v>0</v>
      </c>
      <c r="K215" s="136">
        <v>0</v>
      </c>
      <c r="L215" s="136">
        <v>0</v>
      </c>
      <c r="M215" s="136">
        <v>1</v>
      </c>
      <c r="N215" s="136">
        <v>0</v>
      </c>
      <c r="O215" s="136">
        <v>0</v>
      </c>
      <c r="P215" s="136">
        <v>0</v>
      </c>
      <c r="Q215" s="136">
        <v>1</v>
      </c>
      <c r="R215" s="136">
        <v>0</v>
      </c>
      <c r="S215" s="136">
        <v>10</v>
      </c>
      <c r="T215" s="136">
        <v>0</v>
      </c>
      <c r="U215" s="136">
        <v>0</v>
      </c>
      <c r="V215" s="136">
        <v>0</v>
      </c>
      <c r="W215" s="136">
        <v>0</v>
      </c>
      <c r="X215" s="136">
        <v>0</v>
      </c>
      <c r="Y215" s="136">
        <v>0</v>
      </c>
      <c r="Z215" s="136">
        <v>0</v>
      </c>
      <c r="AA215" s="136">
        <v>0</v>
      </c>
      <c r="AB215" s="136">
        <v>0</v>
      </c>
      <c r="AC215" s="136">
        <v>3</v>
      </c>
      <c r="AD215" s="136">
        <v>0</v>
      </c>
      <c r="AE215" s="136">
        <v>0</v>
      </c>
      <c r="AF215" s="136">
        <v>0</v>
      </c>
      <c r="AG215" s="136">
        <v>4</v>
      </c>
      <c r="AH215" s="136">
        <v>1</v>
      </c>
      <c r="AI215" s="136">
        <v>0</v>
      </c>
      <c r="AJ215" s="136">
        <v>1</v>
      </c>
      <c r="AK215" s="136">
        <v>0</v>
      </c>
      <c r="AL215" s="136">
        <v>0</v>
      </c>
      <c r="AM215" s="136">
        <v>0</v>
      </c>
      <c r="AN215" s="136">
        <v>0</v>
      </c>
      <c r="AO215" s="136">
        <v>0</v>
      </c>
      <c r="AP215" s="136">
        <v>0</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3</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1</v>
      </c>
      <c r="T217" s="136">
        <v>0</v>
      </c>
      <c r="U217" s="136">
        <v>0</v>
      </c>
      <c r="V217" s="136">
        <v>0</v>
      </c>
      <c r="W217" s="136">
        <v>0</v>
      </c>
      <c r="X217" s="136">
        <v>0</v>
      </c>
      <c r="Y217" s="136">
        <v>0</v>
      </c>
      <c r="Z217" s="136">
        <v>0</v>
      </c>
      <c r="AA217" s="136">
        <v>0</v>
      </c>
      <c r="AB217" s="136">
        <v>0</v>
      </c>
      <c r="AC217" s="136">
        <v>0</v>
      </c>
      <c r="AD217" s="136">
        <v>0</v>
      </c>
      <c r="AE217" s="136">
        <v>0</v>
      </c>
      <c r="AF217" s="136">
        <v>0</v>
      </c>
      <c r="AG217" s="136">
        <v>0</v>
      </c>
      <c r="AH217" s="136">
        <v>1</v>
      </c>
      <c r="AI217" s="136">
        <v>0</v>
      </c>
      <c r="AJ217" s="136">
        <v>0</v>
      </c>
      <c r="AK217" s="136">
        <v>0</v>
      </c>
      <c r="AL217" s="136">
        <v>0</v>
      </c>
      <c r="AM217" s="136">
        <v>0</v>
      </c>
      <c r="AN217" s="136">
        <v>1</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22</v>
      </c>
      <c r="C222" s="136">
        <v>0</v>
      </c>
      <c r="D222" s="136">
        <v>0</v>
      </c>
      <c r="E222" s="136">
        <v>0</v>
      </c>
      <c r="F222" s="136">
        <v>0</v>
      </c>
      <c r="G222" s="136">
        <v>0</v>
      </c>
      <c r="H222" s="136">
        <v>4</v>
      </c>
      <c r="I222" s="136">
        <v>0</v>
      </c>
      <c r="J222" s="136">
        <v>0</v>
      </c>
      <c r="K222" s="136">
        <v>0</v>
      </c>
      <c r="L222" s="136">
        <v>0</v>
      </c>
      <c r="M222" s="136">
        <v>0</v>
      </c>
      <c r="N222" s="136">
        <v>0</v>
      </c>
      <c r="O222" s="136">
        <v>0</v>
      </c>
      <c r="P222" s="136">
        <v>0</v>
      </c>
      <c r="Q222" s="136">
        <v>1</v>
      </c>
      <c r="R222" s="136">
        <v>0</v>
      </c>
      <c r="S222" s="136">
        <v>5</v>
      </c>
      <c r="T222" s="136">
        <v>1</v>
      </c>
      <c r="U222" s="136">
        <v>0</v>
      </c>
      <c r="V222" s="136">
        <v>0</v>
      </c>
      <c r="W222" s="136">
        <v>0</v>
      </c>
      <c r="X222" s="136">
        <v>0</v>
      </c>
      <c r="Y222" s="136">
        <v>0</v>
      </c>
      <c r="Z222" s="136">
        <v>0</v>
      </c>
      <c r="AA222" s="136">
        <v>0</v>
      </c>
      <c r="AB222" s="136">
        <v>0</v>
      </c>
      <c r="AC222" s="136">
        <v>7</v>
      </c>
      <c r="AD222" s="136">
        <v>0</v>
      </c>
      <c r="AE222" s="136">
        <v>0</v>
      </c>
      <c r="AF222" s="136">
        <v>0</v>
      </c>
      <c r="AG222" s="136">
        <v>0</v>
      </c>
      <c r="AH222" s="136">
        <v>1</v>
      </c>
      <c r="AI222" s="136">
        <v>0</v>
      </c>
      <c r="AJ222" s="136">
        <v>3</v>
      </c>
      <c r="AK222" s="136">
        <v>0</v>
      </c>
      <c r="AL222" s="136">
        <v>0</v>
      </c>
      <c r="AM222" s="136">
        <v>0</v>
      </c>
      <c r="AN222" s="136">
        <v>0</v>
      </c>
      <c r="AO222" s="136">
        <v>0</v>
      </c>
      <c r="AP222" s="136">
        <v>0</v>
      </c>
    </row>
    <row r="223" spans="1:42" ht="15.6" x14ac:dyDescent="0.3">
      <c r="A223" s="161" t="s">
        <v>606</v>
      </c>
      <c r="B223" s="160">
        <v>1</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1</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2</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1</v>
      </c>
      <c r="T224" s="136">
        <v>0</v>
      </c>
      <c r="U224" s="136">
        <v>0</v>
      </c>
      <c r="V224" s="136">
        <v>0</v>
      </c>
      <c r="W224" s="136">
        <v>0</v>
      </c>
      <c r="X224" s="136">
        <v>0</v>
      </c>
      <c r="Y224" s="136">
        <v>0</v>
      </c>
      <c r="Z224" s="136">
        <v>0</v>
      </c>
      <c r="AA224" s="136">
        <v>0</v>
      </c>
      <c r="AB224" s="136">
        <v>0</v>
      </c>
      <c r="AC224" s="136">
        <v>0</v>
      </c>
      <c r="AD224" s="136">
        <v>0</v>
      </c>
      <c r="AE224" s="136">
        <v>0</v>
      </c>
      <c r="AF224" s="136">
        <v>0</v>
      </c>
      <c r="AG224" s="136">
        <v>1</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3</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1</v>
      </c>
      <c r="T226" s="136">
        <v>0</v>
      </c>
      <c r="U226" s="136">
        <v>0</v>
      </c>
      <c r="V226" s="136">
        <v>0</v>
      </c>
      <c r="W226" s="136">
        <v>0</v>
      </c>
      <c r="X226" s="136">
        <v>0</v>
      </c>
      <c r="Y226" s="136">
        <v>0</v>
      </c>
      <c r="Z226" s="136">
        <v>0</v>
      </c>
      <c r="AA226" s="136">
        <v>0</v>
      </c>
      <c r="AB226" s="136">
        <v>0</v>
      </c>
      <c r="AC226" s="136">
        <v>0</v>
      </c>
      <c r="AD226" s="136">
        <v>0</v>
      </c>
      <c r="AE226" s="136">
        <v>0</v>
      </c>
      <c r="AF226" s="136">
        <v>0</v>
      </c>
      <c r="AG226" s="136">
        <v>2</v>
      </c>
      <c r="AH226" s="136">
        <v>0</v>
      </c>
      <c r="AI226" s="136">
        <v>0</v>
      </c>
      <c r="AJ226" s="136">
        <v>0</v>
      </c>
      <c r="AK226" s="136">
        <v>0</v>
      </c>
      <c r="AL226" s="136">
        <v>0</v>
      </c>
      <c r="AM226" s="136">
        <v>0</v>
      </c>
      <c r="AN226" s="136">
        <v>0</v>
      </c>
      <c r="AO226" s="136">
        <v>0</v>
      </c>
      <c r="AP226" s="136">
        <v>0</v>
      </c>
    </row>
    <row r="227" spans="1:42" ht="15.6" x14ac:dyDescent="0.3">
      <c r="A227" s="161" t="s">
        <v>745</v>
      </c>
      <c r="B227" s="160">
        <v>2</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1</v>
      </c>
      <c r="T227" s="136">
        <v>0</v>
      </c>
      <c r="U227" s="136">
        <v>0</v>
      </c>
      <c r="V227" s="136">
        <v>0</v>
      </c>
      <c r="W227" s="136">
        <v>0</v>
      </c>
      <c r="X227" s="136">
        <v>0</v>
      </c>
      <c r="Y227" s="136">
        <v>0</v>
      </c>
      <c r="Z227" s="136">
        <v>0</v>
      </c>
      <c r="AA227" s="136">
        <v>0</v>
      </c>
      <c r="AB227" s="136">
        <v>0</v>
      </c>
      <c r="AC227" s="136">
        <v>1</v>
      </c>
      <c r="AD227" s="136">
        <v>0</v>
      </c>
      <c r="AE227" s="136">
        <v>0</v>
      </c>
      <c r="AF227" s="136">
        <v>0</v>
      </c>
      <c r="AG227" s="136">
        <v>0</v>
      </c>
      <c r="AH227" s="136">
        <v>0</v>
      </c>
      <c r="AI227" s="136">
        <v>0</v>
      </c>
      <c r="AJ227" s="136">
        <v>0</v>
      </c>
      <c r="AK227" s="136">
        <v>0</v>
      </c>
      <c r="AL227" s="136">
        <v>0</v>
      </c>
      <c r="AM227" s="136">
        <v>0</v>
      </c>
      <c r="AN227" s="136">
        <v>0</v>
      </c>
      <c r="AO227" s="136">
        <v>0</v>
      </c>
      <c r="AP227" s="136">
        <v>0</v>
      </c>
    </row>
    <row r="228" spans="1:42" ht="15.6" x14ac:dyDescent="0.3">
      <c r="A228" s="161" t="s">
        <v>526</v>
      </c>
      <c r="B228" s="160">
        <v>1</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1</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23</v>
      </c>
      <c r="C231" s="136">
        <v>0</v>
      </c>
      <c r="D231" s="136">
        <v>0</v>
      </c>
      <c r="E231" s="136">
        <v>2</v>
      </c>
      <c r="F231" s="136">
        <v>0</v>
      </c>
      <c r="G231" s="136">
        <v>0</v>
      </c>
      <c r="H231" s="136">
        <v>1</v>
      </c>
      <c r="I231" s="136">
        <v>0</v>
      </c>
      <c r="J231" s="136">
        <v>0</v>
      </c>
      <c r="K231" s="136">
        <v>0</v>
      </c>
      <c r="L231" s="136">
        <v>0</v>
      </c>
      <c r="M231" s="136">
        <v>0</v>
      </c>
      <c r="N231" s="136">
        <v>0</v>
      </c>
      <c r="O231" s="136">
        <v>3</v>
      </c>
      <c r="P231" s="136">
        <v>0</v>
      </c>
      <c r="Q231" s="136">
        <v>0</v>
      </c>
      <c r="R231" s="136">
        <v>0</v>
      </c>
      <c r="S231" s="136">
        <v>3</v>
      </c>
      <c r="T231" s="136">
        <v>1</v>
      </c>
      <c r="U231" s="136">
        <v>0</v>
      </c>
      <c r="V231" s="136">
        <v>0</v>
      </c>
      <c r="W231" s="136">
        <v>0</v>
      </c>
      <c r="X231" s="136">
        <v>0</v>
      </c>
      <c r="Y231" s="136">
        <v>0</v>
      </c>
      <c r="Z231" s="136">
        <v>0</v>
      </c>
      <c r="AA231" s="136">
        <v>0</v>
      </c>
      <c r="AB231" s="136">
        <v>0</v>
      </c>
      <c r="AC231" s="136">
        <v>2</v>
      </c>
      <c r="AD231" s="136">
        <v>0</v>
      </c>
      <c r="AE231" s="136">
        <v>0</v>
      </c>
      <c r="AF231" s="136">
        <v>0</v>
      </c>
      <c r="AG231" s="136">
        <v>5</v>
      </c>
      <c r="AH231" s="136">
        <v>0</v>
      </c>
      <c r="AI231" s="136">
        <v>0</v>
      </c>
      <c r="AJ231" s="136">
        <v>1</v>
      </c>
      <c r="AK231" s="136">
        <v>0</v>
      </c>
      <c r="AL231" s="136">
        <v>0</v>
      </c>
      <c r="AM231" s="136">
        <v>0</v>
      </c>
      <c r="AN231" s="136">
        <v>0</v>
      </c>
      <c r="AO231" s="136">
        <v>4</v>
      </c>
      <c r="AP231" s="136">
        <v>1</v>
      </c>
    </row>
    <row r="232" spans="1:42" ht="15.6" x14ac:dyDescent="0.3">
      <c r="A232" s="161" t="s">
        <v>520</v>
      </c>
      <c r="B232" s="160">
        <v>8</v>
      </c>
      <c r="C232" s="136">
        <v>0</v>
      </c>
      <c r="D232" s="136">
        <v>0</v>
      </c>
      <c r="E232" s="136">
        <v>0</v>
      </c>
      <c r="F232" s="136">
        <v>0</v>
      </c>
      <c r="G232" s="136">
        <v>0</v>
      </c>
      <c r="H232" s="136">
        <v>1</v>
      </c>
      <c r="I232" s="136">
        <v>0</v>
      </c>
      <c r="J232" s="136">
        <v>0</v>
      </c>
      <c r="K232" s="136">
        <v>0</v>
      </c>
      <c r="L232" s="136">
        <v>0</v>
      </c>
      <c r="M232" s="136">
        <v>0</v>
      </c>
      <c r="N232" s="136">
        <v>0</v>
      </c>
      <c r="O232" s="136">
        <v>0</v>
      </c>
      <c r="P232" s="136">
        <v>0</v>
      </c>
      <c r="Q232" s="136">
        <v>1</v>
      </c>
      <c r="R232" s="136">
        <v>0</v>
      </c>
      <c r="S232" s="136">
        <v>0</v>
      </c>
      <c r="T232" s="136">
        <v>2</v>
      </c>
      <c r="U232" s="136">
        <v>0</v>
      </c>
      <c r="V232" s="136">
        <v>0</v>
      </c>
      <c r="W232" s="136">
        <v>1</v>
      </c>
      <c r="X232" s="136">
        <v>0</v>
      </c>
      <c r="Y232" s="136">
        <v>0</v>
      </c>
      <c r="Z232" s="136">
        <v>0</v>
      </c>
      <c r="AA232" s="136">
        <v>0</v>
      </c>
      <c r="AB232" s="136">
        <v>0</v>
      </c>
      <c r="AC232" s="136">
        <v>0</v>
      </c>
      <c r="AD232" s="136">
        <v>0</v>
      </c>
      <c r="AE232" s="136">
        <v>1</v>
      </c>
      <c r="AF232" s="136">
        <v>0</v>
      </c>
      <c r="AG232" s="136">
        <v>2</v>
      </c>
      <c r="AH232" s="136">
        <v>0</v>
      </c>
      <c r="AI232" s="136">
        <v>0</v>
      </c>
      <c r="AJ232" s="136">
        <v>0</v>
      </c>
      <c r="AK232" s="136">
        <v>0</v>
      </c>
      <c r="AL232" s="136">
        <v>0</v>
      </c>
      <c r="AM232" s="136">
        <v>0</v>
      </c>
      <c r="AN232" s="136">
        <v>0</v>
      </c>
      <c r="AO232" s="136">
        <v>0</v>
      </c>
      <c r="AP232" s="136">
        <v>0</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4</v>
      </c>
      <c r="C234" s="136">
        <v>0</v>
      </c>
      <c r="D234" s="136">
        <v>0</v>
      </c>
      <c r="E234" s="136">
        <v>0</v>
      </c>
      <c r="F234" s="136">
        <v>0</v>
      </c>
      <c r="G234" s="136">
        <v>0</v>
      </c>
      <c r="H234" s="136">
        <v>0</v>
      </c>
      <c r="I234" s="136">
        <v>0</v>
      </c>
      <c r="J234" s="136">
        <v>0</v>
      </c>
      <c r="K234" s="136">
        <v>0</v>
      </c>
      <c r="L234" s="136">
        <v>0</v>
      </c>
      <c r="M234" s="136">
        <v>0</v>
      </c>
      <c r="N234" s="136">
        <v>0</v>
      </c>
      <c r="O234" s="136">
        <v>0</v>
      </c>
      <c r="P234" s="136">
        <v>1</v>
      </c>
      <c r="Q234" s="136">
        <v>0</v>
      </c>
      <c r="R234" s="136">
        <v>0</v>
      </c>
      <c r="S234" s="136">
        <v>2</v>
      </c>
      <c r="T234" s="136">
        <v>0</v>
      </c>
      <c r="U234" s="136">
        <v>0</v>
      </c>
      <c r="V234" s="136">
        <v>0</v>
      </c>
      <c r="W234" s="136">
        <v>0</v>
      </c>
      <c r="X234" s="136">
        <v>0</v>
      </c>
      <c r="Y234" s="136">
        <v>0</v>
      </c>
      <c r="Z234" s="136">
        <v>0</v>
      </c>
      <c r="AA234" s="136">
        <v>0</v>
      </c>
      <c r="AB234" s="136">
        <v>0</v>
      </c>
      <c r="AC234" s="136">
        <v>0</v>
      </c>
      <c r="AD234" s="136">
        <v>0</v>
      </c>
      <c r="AE234" s="136">
        <v>0</v>
      </c>
      <c r="AF234" s="136">
        <v>0</v>
      </c>
      <c r="AG234" s="136">
        <v>1</v>
      </c>
      <c r="AH234" s="136">
        <v>0</v>
      </c>
      <c r="AI234" s="136">
        <v>0</v>
      </c>
      <c r="AJ234" s="136">
        <v>0</v>
      </c>
      <c r="AK234" s="136">
        <v>0</v>
      </c>
      <c r="AL234" s="136">
        <v>0</v>
      </c>
      <c r="AM234" s="136">
        <v>0</v>
      </c>
      <c r="AN234" s="136">
        <v>0</v>
      </c>
      <c r="AO234" s="136">
        <v>0</v>
      </c>
      <c r="AP234" s="136">
        <v>0</v>
      </c>
    </row>
    <row r="235" spans="1:42" ht="15.6" x14ac:dyDescent="0.3">
      <c r="A235" s="161" t="s">
        <v>618</v>
      </c>
      <c r="B235" s="160">
        <v>2</v>
      </c>
      <c r="C235" s="136">
        <v>0</v>
      </c>
      <c r="D235" s="136">
        <v>0</v>
      </c>
      <c r="E235" s="136">
        <v>1</v>
      </c>
      <c r="F235" s="136">
        <v>0</v>
      </c>
      <c r="G235" s="136">
        <v>0</v>
      </c>
      <c r="H235" s="136">
        <v>0</v>
      </c>
      <c r="I235" s="136">
        <v>0</v>
      </c>
      <c r="J235" s="136">
        <v>0</v>
      </c>
      <c r="K235" s="136">
        <v>0</v>
      </c>
      <c r="L235" s="136">
        <v>0</v>
      </c>
      <c r="M235" s="136">
        <v>0</v>
      </c>
      <c r="N235" s="136">
        <v>0</v>
      </c>
      <c r="O235" s="136">
        <v>0</v>
      </c>
      <c r="P235" s="136">
        <v>0</v>
      </c>
      <c r="Q235" s="136">
        <v>0</v>
      </c>
      <c r="R235" s="136">
        <v>0</v>
      </c>
      <c r="S235" s="136">
        <v>1</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14</v>
      </c>
      <c r="C236" s="136">
        <v>0</v>
      </c>
      <c r="D236" s="136">
        <v>0</v>
      </c>
      <c r="E236" s="136">
        <v>0</v>
      </c>
      <c r="F236" s="136">
        <v>0</v>
      </c>
      <c r="G236" s="136">
        <v>0</v>
      </c>
      <c r="H236" s="136">
        <v>0</v>
      </c>
      <c r="I236" s="136">
        <v>0</v>
      </c>
      <c r="J236" s="136">
        <v>1</v>
      </c>
      <c r="K236" s="136">
        <v>0</v>
      </c>
      <c r="L236" s="136">
        <v>0</v>
      </c>
      <c r="M236" s="136">
        <v>0</v>
      </c>
      <c r="N236" s="136">
        <v>0</v>
      </c>
      <c r="O236" s="136">
        <v>1</v>
      </c>
      <c r="P236" s="136">
        <v>0</v>
      </c>
      <c r="Q236" s="136">
        <v>1</v>
      </c>
      <c r="R236" s="136">
        <v>0</v>
      </c>
      <c r="S236" s="136">
        <v>5</v>
      </c>
      <c r="T236" s="136">
        <v>1</v>
      </c>
      <c r="U236" s="136">
        <v>0</v>
      </c>
      <c r="V236" s="136">
        <v>0</v>
      </c>
      <c r="W236" s="136">
        <v>0</v>
      </c>
      <c r="X236" s="136">
        <v>0</v>
      </c>
      <c r="Y236" s="136">
        <v>0</v>
      </c>
      <c r="Z236" s="136">
        <v>0</v>
      </c>
      <c r="AA236" s="136">
        <v>0</v>
      </c>
      <c r="AB236" s="136">
        <v>0</v>
      </c>
      <c r="AC236" s="136">
        <v>4</v>
      </c>
      <c r="AD236" s="136">
        <v>0</v>
      </c>
      <c r="AE236" s="136">
        <v>0</v>
      </c>
      <c r="AF236" s="136">
        <v>0</v>
      </c>
      <c r="AG236" s="136">
        <v>0</v>
      </c>
      <c r="AH236" s="136">
        <v>0</v>
      </c>
      <c r="AI236" s="136">
        <v>0</v>
      </c>
      <c r="AJ236" s="136">
        <v>1</v>
      </c>
      <c r="AK236" s="136">
        <v>0</v>
      </c>
      <c r="AL236" s="136">
        <v>0</v>
      </c>
      <c r="AM236" s="136">
        <v>0</v>
      </c>
      <c r="AN236" s="136">
        <v>0</v>
      </c>
      <c r="AO236" s="136">
        <v>0</v>
      </c>
      <c r="AP236" s="136">
        <v>0</v>
      </c>
    </row>
    <row r="237" spans="1:42" ht="15.6" x14ac:dyDescent="0.3">
      <c r="A237" s="161" t="s">
        <v>590</v>
      </c>
      <c r="B237" s="160">
        <v>2</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2</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9</v>
      </c>
      <c r="C239" s="136">
        <v>0</v>
      </c>
      <c r="D239" s="136">
        <v>0</v>
      </c>
      <c r="E239" s="136">
        <v>0</v>
      </c>
      <c r="F239" s="136">
        <v>0</v>
      </c>
      <c r="G239" s="136">
        <v>0</v>
      </c>
      <c r="H239" s="136">
        <v>2</v>
      </c>
      <c r="I239" s="136">
        <v>0</v>
      </c>
      <c r="J239" s="136">
        <v>0</v>
      </c>
      <c r="K239" s="136">
        <v>0</v>
      </c>
      <c r="L239" s="136">
        <v>0</v>
      </c>
      <c r="M239" s="136">
        <v>0</v>
      </c>
      <c r="N239" s="136">
        <v>0</v>
      </c>
      <c r="O239" s="136">
        <v>0</v>
      </c>
      <c r="P239" s="136">
        <v>1</v>
      </c>
      <c r="Q239" s="136">
        <v>0</v>
      </c>
      <c r="R239" s="136">
        <v>0</v>
      </c>
      <c r="S239" s="136">
        <v>3</v>
      </c>
      <c r="T239" s="136">
        <v>0</v>
      </c>
      <c r="U239" s="136">
        <v>0</v>
      </c>
      <c r="V239" s="136">
        <v>0</v>
      </c>
      <c r="W239" s="136">
        <v>0</v>
      </c>
      <c r="X239" s="136">
        <v>0</v>
      </c>
      <c r="Y239" s="136">
        <v>0</v>
      </c>
      <c r="Z239" s="136">
        <v>0</v>
      </c>
      <c r="AA239" s="136">
        <v>0</v>
      </c>
      <c r="AB239" s="136">
        <v>0</v>
      </c>
      <c r="AC239" s="136">
        <v>2</v>
      </c>
      <c r="AD239" s="136">
        <v>0</v>
      </c>
      <c r="AE239" s="136">
        <v>0</v>
      </c>
      <c r="AF239" s="136">
        <v>0</v>
      </c>
      <c r="AG239" s="136">
        <v>1</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32</v>
      </c>
      <c r="C241" s="136">
        <v>0</v>
      </c>
      <c r="D241" s="136">
        <v>0</v>
      </c>
      <c r="E241" s="136">
        <v>0</v>
      </c>
      <c r="F241" s="136">
        <v>0</v>
      </c>
      <c r="G241" s="136">
        <v>0</v>
      </c>
      <c r="H241" s="136">
        <v>5</v>
      </c>
      <c r="I241" s="136">
        <v>0</v>
      </c>
      <c r="J241" s="136">
        <v>0</v>
      </c>
      <c r="K241" s="136">
        <v>0</v>
      </c>
      <c r="L241" s="136">
        <v>0</v>
      </c>
      <c r="M241" s="136">
        <v>0</v>
      </c>
      <c r="N241" s="136">
        <v>0</v>
      </c>
      <c r="O241" s="136">
        <v>0</v>
      </c>
      <c r="P241" s="136">
        <v>0</v>
      </c>
      <c r="Q241" s="136">
        <v>0</v>
      </c>
      <c r="R241" s="136">
        <v>0</v>
      </c>
      <c r="S241" s="136">
        <v>23</v>
      </c>
      <c r="T241" s="136">
        <v>0</v>
      </c>
      <c r="U241" s="136">
        <v>0</v>
      </c>
      <c r="V241" s="136">
        <v>0</v>
      </c>
      <c r="W241" s="136">
        <v>0</v>
      </c>
      <c r="X241" s="136">
        <v>0</v>
      </c>
      <c r="Y241" s="136">
        <v>0</v>
      </c>
      <c r="Z241" s="136">
        <v>0</v>
      </c>
      <c r="AA241" s="136">
        <v>0</v>
      </c>
      <c r="AB241" s="136">
        <v>0</v>
      </c>
      <c r="AC241" s="136">
        <v>3</v>
      </c>
      <c r="AD241" s="136">
        <v>0</v>
      </c>
      <c r="AE241" s="136">
        <v>0</v>
      </c>
      <c r="AF241" s="136">
        <v>0</v>
      </c>
      <c r="AG241" s="136">
        <v>1</v>
      </c>
      <c r="AH241" s="136">
        <v>0</v>
      </c>
      <c r="AI241" s="136">
        <v>0</v>
      </c>
      <c r="AJ241" s="136">
        <v>0</v>
      </c>
      <c r="AK241" s="136">
        <v>0</v>
      </c>
      <c r="AL241" s="136">
        <v>0</v>
      </c>
      <c r="AM241" s="136">
        <v>0</v>
      </c>
      <c r="AN241" s="136">
        <v>0</v>
      </c>
      <c r="AO241" s="136">
        <v>0</v>
      </c>
      <c r="AP241" s="136">
        <v>0</v>
      </c>
    </row>
    <row r="242" spans="1:42" ht="15.6" x14ac:dyDescent="0.3">
      <c r="A242" s="161" t="s">
        <v>750</v>
      </c>
      <c r="B242" s="160">
        <v>112</v>
      </c>
      <c r="C242" s="136">
        <v>0</v>
      </c>
      <c r="D242" s="136">
        <v>0</v>
      </c>
      <c r="E242" s="136">
        <v>0</v>
      </c>
      <c r="F242" s="136">
        <v>0</v>
      </c>
      <c r="G242" s="136">
        <v>0</v>
      </c>
      <c r="H242" s="136">
        <v>14</v>
      </c>
      <c r="I242" s="136">
        <v>0</v>
      </c>
      <c r="J242" s="136">
        <v>0</v>
      </c>
      <c r="K242" s="136">
        <v>0</v>
      </c>
      <c r="L242" s="136">
        <v>0</v>
      </c>
      <c r="M242" s="136">
        <v>0</v>
      </c>
      <c r="N242" s="136">
        <v>0</v>
      </c>
      <c r="O242" s="136">
        <v>0</v>
      </c>
      <c r="P242" s="136">
        <v>0</v>
      </c>
      <c r="Q242" s="136">
        <v>0</v>
      </c>
      <c r="R242" s="136">
        <v>0</v>
      </c>
      <c r="S242" s="136">
        <v>53</v>
      </c>
      <c r="T242" s="136">
        <v>1</v>
      </c>
      <c r="U242" s="136">
        <v>0</v>
      </c>
      <c r="V242" s="136">
        <v>0</v>
      </c>
      <c r="W242" s="136">
        <v>0</v>
      </c>
      <c r="X242" s="136">
        <v>0</v>
      </c>
      <c r="Y242" s="136">
        <v>0</v>
      </c>
      <c r="Z242" s="136">
        <v>0</v>
      </c>
      <c r="AA242" s="136">
        <v>0</v>
      </c>
      <c r="AB242" s="136">
        <v>0</v>
      </c>
      <c r="AC242" s="136">
        <v>16</v>
      </c>
      <c r="AD242" s="136">
        <v>0</v>
      </c>
      <c r="AE242" s="136">
        <v>1</v>
      </c>
      <c r="AF242" s="136">
        <v>0</v>
      </c>
      <c r="AG242" s="136">
        <v>16</v>
      </c>
      <c r="AH242" s="136">
        <v>8</v>
      </c>
      <c r="AI242" s="136">
        <v>0</v>
      </c>
      <c r="AJ242" s="136">
        <v>1</v>
      </c>
      <c r="AK242" s="136">
        <v>0</v>
      </c>
      <c r="AL242" s="136">
        <v>0</v>
      </c>
      <c r="AM242" s="136">
        <v>0</v>
      </c>
      <c r="AN242" s="136">
        <v>0</v>
      </c>
      <c r="AO242" s="136">
        <v>0</v>
      </c>
      <c r="AP242" s="136">
        <v>2</v>
      </c>
    </row>
    <row r="243" spans="1:42" ht="15.6" x14ac:dyDescent="0.3">
      <c r="A243" s="161" t="s">
        <v>560</v>
      </c>
      <c r="B243" s="160">
        <v>0</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0</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7</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4</v>
      </c>
      <c r="T249" s="136">
        <v>0</v>
      </c>
      <c r="U249" s="136">
        <v>0</v>
      </c>
      <c r="V249" s="136">
        <v>0</v>
      </c>
      <c r="W249" s="136">
        <v>0</v>
      </c>
      <c r="X249" s="136">
        <v>0</v>
      </c>
      <c r="Y249" s="136">
        <v>0</v>
      </c>
      <c r="Z249" s="136">
        <v>0</v>
      </c>
      <c r="AA249" s="136">
        <v>0</v>
      </c>
      <c r="AB249" s="136">
        <v>0</v>
      </c>
      <c r="AC249" s="136">
        <v>0</v>
      </c>
      <c r="AD249" s="136">
        <v>0</v>
      </c>
      <c r="AE249" s="136">
        <v>0</v>
      </c>
      <c r="AF249" s="136">
        <v>0</v>
      </c>
      <c r="AG249" s="136">
        <v>2</v>
      </c>
      <c r="AH249" s="136">
        <v>0</v>
      </c>
      <c r="AI249" s="136">
        <v>0</v>
      </c>
      <c r="AJ249" s="136">
        <v>0</v>
      </c>
      <c r="AK249" s="136">
        <v>0</v>
      </c>
      <c r="AL249" s="136">
        <v>0</v>
      </c>
      <c r="AM249" s="136">
        <v>0</v>
      </c>
      <c r="AN249" s="136">
        <v>0</v>
      </c>
      <c r="AO249" s="136">
        <v>0</v>
      </c>
      <c r="AP249" s="136">
        <v>1</v>
      </c>
    </row>
    <row r="250" spans="1:42" ht="15.6" x14ac:dyDescent="0.3">
      <c r="A250" s="161" t="s">
        <v>755</v>
      </c>
      <c r="B250" s="160">
        <v>20</v>
      </c>
      <c r="C250" s="136">
        <v>0</v>
      </c>
      <c r="D250" s="136">
        <v>0</v>
      </c>
      <c r="E250" s="136">
        <v>0</v>
      </c>
      <c r="F250" s="136">
        <v>0</v>
      </c>
      <c r="G250" s="136">
        <v>0</v>
      </c>
      <c r="H250" s="136">
        <v>0</v>
      </c>
      <c r="I250" s="136">
        <v>0</v>
      </c>
      <c r="J250" s="136">
        <v>0</v>
      </c>
      <c r="K250" s="136">
        <v>0</v>
      </c>
      <c r="L250" s="136">
        <v>0</v>
      </c>
      <c r="M250" s="136">
        <v>0</v>
      </c>
      <c r="N250" s="136">
        <v>0</v>
      </c>
      <c r="O250" s="136">
        <v>1</v>
      </c>
      <c r="P250" s="136">
        <v>11</v>
      </c>
      <c r="Q250" s="136">
        <v>0</v>
      </c>
      <c r="R250" s="136">
        <v>0</v>
      </c>
      <c r="S250" s="136">
        <v>1</v>
      </c>
      <c r="T250" s="136">
        <v>0</v>
      </c>
      <c r="U250" s="136">
        <v>0</v>
      </c>
      <c r="V250" s="136">
        <v>0</v>
      </c>
      <c r="W250" s="136">
        <v>0</v>
      </c>
      <c r="X250" s="136">
        <v>0</v>
      </c>
      <c r="Y250" s="136">
        <v>0</v>
      </c>
      <c r="Z250" s="136">
        <v>0</v>
      </c>
      <c r="AA250" s="136">
        <v>0</v>
      </c>
      <c r="AB250" s="136">
        <v>0</v>
      </c>
      <c r="AC250" s="136">
        <v>0</v>
      </c>
      <c r="AD250" s="136">
        <v>0</v>
      </c>
      <c r="AE250" s="136">
        <v>0</v>
      </c>
      <c r="AF250" s="136">
        <v>0</v>
      </c>
      <c r="AG250" s="136">
        <v>6</v>
      </c>
      <c r="AH250" s="136">
        <v>0</v>
      </c>
      <c r="AI250" s="136">
        <v>0</v>
      </c>
      <c r="AJ250" s="136">
        <v>0</v>
      </c>
      <c r="AK250" s="136">
        <v>0</v>
      </c>
      <c r="AL250" s="136">
        <v>0</v>
      </c>
      <c r="AM250" s="136">
        <v>0</v>
      </c>
      <c r="AN250" s="136">
        <v>0</v>
      </c>
      <c r="AO250" s="136">
        <v>0</v>
      </c>
      <c r="AP250" s="136">
        <v>1</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1</v>
      </c>
      <c r="C252" s="136">
        <v>0</v>
      </c>
      <c r="D252" s="136">
        <v>0</v>
      </c>
      <c r="E252" s="136">
        <v>0</v>
      </c>
      <c r="F252" s="136">
        <v>0</v>
      </c>
      <c r="G252" s="136">
        <v>0</v>
      </c>
      <c r="H252" s="136">
        <v>1</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2</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2</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2</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1</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1</v>
      </c>
      <c r="AO255" s="136">
        <v>0</v>
      </c>
      <c r="AP255" s="136">
        <v>0</v>
      </c>
    </row>
    <row r="256" spans="1:42" ht="15.6" x14ac:dyDescent="0.3">
      <c r="A256" s="161" t="s">
        <v>759</v>
      </c>
      <c r="B256" s="160">
        <v>1</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1</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5</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5</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3</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2</v>
      </c>
      <c r="T259" s="136">
        <v>0</v>
      </c>
      <c r="U259" s="136">
        <v>0</v>
      </c>
      <c r="V259" s="136">
        <v>0</v>
      </c>
      <c r="W259" s="136">
        <v>0</v>
      </c>
      <c r="X259" s="136">
        <v>0</v>
      </c>
      <c r="Y259" s="136">
        <v>0</v>
      </c>
      <c r="Z259" s="136">
        <v>0</v>
      </c>
      <c r="AA259" s="136">
        <v>0</v>
      </c>
      <c r="AB259" s="136">
        <v>0</v>
      </c>
      <c r="AC259" s="136">
        <v>0</v>
      </c>
      <c r="AD259" s="136">
        <v>0</v>
      </c>
      <c r="AE259" s="136">
        <v>0</v>
      </c>
      <c r="AF259" s="136">
        <v>0</v>
      </c>
      <c r="AG259" s="136">
        <v>1</v>
      </c>
      <c r="AH259" s="136">
        <v>0</v>
      </c>
      <c r="AI259" s="136">
        <v>0</v>
      </c>
      <c r="AJ259" s="136">
        <v>0</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126</v>
      </c>
      <c r="C261" s="136">
        <v>0</v>
      </c>
      <c r="D261" s="136">
        <v>0</v>
      </c>
      <c r="E261" s="136">
        <v>4</v>
      </c>
      <c r="F261" s="136">
        <v>0</v>
      </c>
      <c r="G261" s="136">
        <v>0</v>
      </c>
      <c r="H261" s="136">
        <v>7</v>
      </c>
      <c r="I261" s="136">
        <v>0</v>
      </c>
      <c r="J261" s="136">
        <v>0</v>
      </c>
      <c r="K261" s="136">
        <v>0</v>
      </c>
      <c r="L261" s="136">
        <v>0</v>
      </c>
      <c r="M261" s="136">
        <v>0</v>
      </c>
      <c r="N261" s="136">
        <v>0</v>
      </c>
      <c r="O261" s="136">
        <v>0</v>
      </c>
      <c r="P261" s="136">
        <v>0</v>
      </c>
      <c r="Q261" s="136">
        <v>0</v>
      </c>
      <c r="R261" s="136">
        <v>0</v>
      </c>
      <c r="S261" s="136">
        <v>91</v>
      </c>
      <c r="T261" s="136">
        <v>0</v>
      </c>
      <c r="U261" s="136">
        <v>0</v>
      </c>
      <c r="V261" s="136">
        <v>0</v>
      </c>
      <c r="W261" s="136">
        <v>0</v>
      </c>
      <c r="X261" s="136">
        <v>0</v>
      </c>
      <c r="Y261" s="136">
        <v>0</v>
      </c>
      <c r="Z261" s="136">
        <v>0</v>
      </c>
      <c r="AA261" s="136">
        <v>0</v>
      </c>
      <c r="AB261" s="136">
        <v>0</v>
      </c>
      <c r="AC261" s="136">
        <v>4</v>
      </c>
      <c r="AD261" s="136">
        <v>0</v>
      </c>
      <c r="AE261" s="136">
        <v>0</v>
      </c>
      <c r="AF261" s="136">
        <v>0</v>
      </c>
      <c r="AG261" s="136">
        <v>7</v>
      </c>
      <c r="AH261" s="136">
        <v>0</v>
      </c>
      <c r="AI261" s="136">
        <v>0</v>
      </c>
      <c r="AJ261" s="136">
        <v>1</v>
      </c>
      <c r="AK261" s="136">
        <v>0</v>
      </c>
      <c r="AL261" s="136">
        <v>1</v>
      </c>
      <c r="AM261" s="136">
        <v>0</v>
      </c>
      <c r="AN261" s="136">
        <v>5</v>
      </c>
      <c r="AO261" s="136">
        <v>0</v>
      </c>
      <c r="AP261" s="136">
        <v>6</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5</v>
      </c>
      <c r="C263" s="136">
        <v>0</v>
      </c>
      <c r="D263" s="136">
        <v>0</v>
      </c>
      <c r="E263" s="136">
        <v>0</v>
      </c>
      <c r="F263" s="136">
        <v>0</v>
      </c>
      <c r="G263" s="136">
        <v>0</v>
      </c>
      <c r="H263" s="136">
        <v>0</v>
      </c>
      <c r="I263" s="136">
        <v>0</v>
      </c>
      <c r="J263" s="136">
        <v>0</v>
      </c>
      <c r="K263" s="136">
        <v>1</v>
      </c>
      <c r="L263" s="136">
        <v>0</v>
      </c>
      <c r="M263" s="136">
        <v>0</v>
      </c>
      <c r="N263" s="136">
        <v>0</v>
      </c>
      <c r="O263" s="136">
        <v>0</v>
      </c>
      <c r="P263" s="136">
        <v>0</v>
      </c>
      <c r="Q263" s="136">
        <v>0</v>
      </c>
      <c r="R263" s="136">
        <v>0</v>
      </c>
      <c r="S263" s="136">
        <v>2</v>
      </c>
      <c r="T263" s="136">
        <v>0</v>
      </c>
      <c r="U263" s="136">
        <v>0</v>
      </c>
      <c r="V263" s="136">
        <v>0</v>
      </c>
      <c r="W263" s="136">
        <v>0</v>
      </c>
      <c r="X263" s="136">
        <v>0</v>
      </c>
      <c r="Y263" s="136">
        <v>0</v>
      </c>
      <c r="Z263" s="136">
        <v>0</v>
      </c>
      <c r="AA263" s="136">
        <v>0</v>
      </c>
      <c r="AB263" s="136">
        <v>0</v>
      </c>
      <c r="AC263" s="136">
        <v>0</v>
      </c>
      <c r="AD263" s="136">
        <v>0</v>
      </c>
      <c r="AE263" s="136">
        <v>0</v>
      </c>
      <c r="AF263" s="136">
        <v>0</v>
      </c>
      <c r="AG263" s="136">
        <v>2</v>
      </c>
      <c r="AH263" s="136">
        <v>0</v>
      </c>
      <c r="AI263" s="136">
        <v>0</v>
      </c>
      <c r="AJ263" s="136">
        <v>0</v>
      </c>
      <c r="AK263" s="136">
        <v>0</v>
      </c>
      <c r="AL263" s="136">
        <v>0</v>
      </c>
      <c r="AM263" s="136">
        <v>0</v>
      </c>
      <c r="AN263" s="136">
        <v>0</v>
      </c>
      <c r="AO263" s="136">
        <v>0</v>
      </c>
      <c r="AP263" s="136">
        <v>0</v>
      </c>
    </row>
    <row r="264" spans="1:42" ht="15.6" x14ac:dyDescent="0.3">
      <c r="A264" s="161" t="s">
        <v>765</v>
      </c>
      <c r="B264" s="160">
        <v>1</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1</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1</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0</v>
      </c>
      <c r="AH271" s="136">
        <v>1</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0</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0</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1</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1</v>
      </c>
      <c r="AH275" s="136">
        <v>0</v>
      </c>
      <c r="AI275" s="136">
        <v>0</v>
      </c>
      <c r="AJ275" s="136">
        <v>0</v>
      </c>
      <c r="AK275" s="136">
        <v>0</v>
      </c>
      <c r="AL275" s="136">
        <v>0</v>
      </c>
      <c r="AM275" s="136">
        <v>0</v>
      </c>
      <c r="AN275" s="136">
        <v>0</v>
      </c>
      <c r="AO275" s="136">
        <v>0</v>
      </c>
      <c r="AP275" s="136">
        <v>0</v>
      </c>
    </row>
    <row r="276" spans="1:42" ht="15.6" x14ac:dyDescent="0.3">
      <c r="A276" s="161" t="s">
        <v>774</v>
      </c>
      <c r="B276" s="160">
        <v>2</v>
      </c>
      <c r="C276" s="136">
        <v>0</v>
      </c>
      <c r="D276" s="136">
        <v>0</v>
      </c>
      <c r="E276" s="136">
        <v>0</v>
      </c>
      <c r="F276" s="136">
        <v>0</v>
      </c>
      <c r="G276" s="136">
        <v>0</v>
      </c>
      <c r="H276" s="136">
        <v>1</v>
      </c>
      <c r="I276" s="136">
        <v>0</v>
      </c>
      <c r="J276" s="136">
        <v>0</v>
      </c>
      <c r="K276" s="136">
        <v>0</v>
      </c>
      <c r="L276" s="136">
        <v>0</v>
      </c>
      <c r="M276" s="136">
        <v>0</v>
      </c>
      <c r="N276" s="136">
        <v>0</v>
      </c>
      <c r="O276" s="136">
        <v>0</v>
      </c>
      <c r="P276" s="136">
        <v>0</v>
      </c>
      <c r="Q276" s="136">
        <v>0</v>
      </c>
      <c r="R276" s="136">
        <v>0</v>
      </c>
      <c r="S276" s="136">
        <v>1</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41</v>
      </c>
      <c r="C277" s="136">
        <v>0</v>
      </c>
      <c r="D277" s="136">
        <v>0</v>
      </c>
      <c r="E277" s="136">
        <v>0</v>
      </c>
      <c r="F277" s="136">
        <v>0</v>
      </c>
      <c r="G277" s="136">
        <v>0</v>
      </c>
      <c r="H277" s="136">
        <v>3</v>
      </c>
      <c r="I277" s="136">
        <v>0</v>
      </c>
      <c r="J277" s="136">
        <v>0</v>
      </c>
      <c r="K277" s="136">
        <v>0</v>
      </c>
      <c r="L277" s="136">
        <v>0</v>
      </c>
      <c r="M277" s="136">
        <v>0</v>
      </c>
      <c r="N277" s="136">
        <v>0</v>
      </c>
      <c r="O277" s="136">
        <v>0</v>
      </c>
      <c r="P277" s="136">
        <v>0</v>
      </c>
      <c r="Q277" s="136">
        <v>0</v>
      </c>
      <c r="R277" s="136">
        <v>0</v>
      </c>
      <c r="S277" s="136">
        <v>32</v>
      </c>
      <c r="T277" s="136">
        <v>1</v>
      </c>
      <c r="U277" s="136">
        <v>0</v>
      </c>
      <c r="V277" s="136">
        <v>0</v>
      </c>
      <c r="W277" s="136">
        <v>0</v>
      </c>
      <c r="X277" s="136">
        <v>0</v>
      </c>
      <c r="Y277" s="136">
        <v>0</v>
      </c>
      <c r="Z277" s="136">
        <v>0</v>
      </c>
      <c r="AA277" s="136">
        <v>0</v>
      </c>
      <c r="AB277" s="136">
        <v>0</v>
      </c>
      <c r="AC277" s="136">
        <v>2</v>
      </c>
      <c r="AD277" s="136">
        <v>0</v>
      </c>
      <c r="AE277" s="136">
        <v>0</v>
      </c>
      <c r="AF277" s="136">
        <v>0</v>
      </c>
      <c r="AG277" s="136">
        <v>1</v>
      </c>
      <c r="AH277" s="136">
        <v>1</v>
      </c>
      <c r="AI277" s="136">
        <v>0</v>
      </c>
      <c r="AJ277" s="136">
        <v>0</v>
      </c>
      <c r="AK277" s="136">
        <v>0</v>
      </c>
      <c r="AL277" s="136">
        <v>0</v>
      </c>
      <c r="AM277" s="136">
        <v>1</v>
      </c>
      <c r="AN277" s="136">
        <v>0</v>
      </c>
      <c r="AO277" s="136">
        <v>0</v>
      </c>
      <c r="AP277" s="136">
        <v>0</v>
      </c>
    </row>
    <row r="278" spans="1:42" ht="15.6" x14ac:dyDescent="0.3">
      <c r="A278" s="161" t="s">
        <v>775</v>
      </c>
      <c r="B278" s="160">
        <v>1</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1</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11</v>
      </c>
      <c r="C279" s="136">
        <v>0</v>
      </c>
      <c r="D279" s="136">
        <v>0</v>
      </c>
      <c r="E279" s="136">
        <v>0</v>
      </c>
      <c r="F279" s="136">
        <v>0</v>
      </c>
      <c r="G279" s="136">
        <v>0</v>
      </c>
      <c r="H279" s="136">
        <v>2</v>
      </c>
      <c r="I279" s="136">
        <v>0</v>
      </c>
      <c r="J279" s="136">
        <v>0</v>
      </c>
      <c r="K279" s="136">
        <v>0</v>
      </c>
      <c r="L279" s="136">
        <v>0</v>
      </c>
      <c r="M279" s="136">
        <v>0</v>
      </c>
      <c r="N279" s="136">
        <v>0</v>
      </c>
      <c r="O279" s="136">
        <v>1</v>
      </c>
      <c r="P279" s="136">
        <v>0</v>
      </c>
      <c r="Q279" s="136">
        <v>0</v>
      </c>
      <c r="R279" s="136">
        <v>0</v>
      </c>
      <c r="S279" s="136">
        <v>2</v>
      </c>
      <c r="T279" s="136">
        <v>0</v>
      </c>
      <c r="U279" s="136">
        <v>0</v>
      </c>
      <c r="V279" s="136">
        <v>0</v>
      </c>
      <c r="W279" s="136">
        <v>1</v>
      </c>
      <c r="X279" s="136">
        <v>0</v>
      </c>
      <c r="Y279" s="136">
        <v>0</v>
      </c>
      <c r="Z279" s="136">
        <v>0</v>
      </c>
      <c r="AA279" s="136">
        <v>0</v>
      </c>
      <c r="AB279" s="136">
        <v>0</v>
      </c>
      <c r="AC279" s="136">
        <v>2</v>
      </c>
      <c r="AD279" s="136">
        <v>0</v>
      </c>
      <c r="AE279" s="136">
        <v>0</v>
      </c>
      <c r="AF279" s="136">
        <v>0</v>
      </c>
      <c r="AG279" s="136">
        <v>3</v>
      </c>
      <c r="AH279" s="136">
        <v>0</v>
      </c>
      <c r="AI279" s="136">
        <v>0</v>
      </c>
      <c r="AJ279" s="136">
        <v>0</v>
      </c>
      <c r="AK279" s="136">
        <v>0</v>
      </c>
      <c r="AL279" s="136">
        <v>0</v>
      </c>
      <c r="AM279" s="136">
        <v>0</v>
      </c>
      <c r="AN279" s="136">
        <v>0</v>
      </c>
      <c r="AO279" s="136">
        <v>0</v>
      </c>
      <c r="AP279" s="136">
        <v>0</v>
      </c>
    </row>
    <row r="280" spans="1:42" ht="15.6" x14ac:dyDescent="0.3">
      <c r="A280" s="161" t="s">
        <v>594</v>
      </c>
      <c r="B280" s="160">
        <v>8</v>
      </c>
      <c r="C280" s="136">
        <v>0</v>
      </c>
      <c r="D280" s="136">
        <v>0</v>
      </c>
      <c r="E280" s="136">
        <v>0</v>
      </c>
      <c r="F280" s="136">
        <v>0</v>
      </c>
      <c r="G280" s="136">
        <v>0</v>
      </c>
      <c r="H280" s="136">
        <v>1</v>
      </c>
      <c r="I280" s="136">
        <v>0</v>
      </c>
      <c r="J280" s="136">
        <v>0</v>
      </c>
      <c r="K280" s="136">
        <v>0</v>
      </c>
      <c r="L280" s="136">
        <v>0</v>
      </c>
      <c r="M280" s="136">
        <v>0</v>
      </c>
      <c r="N280" s="136">
        <v>0</v>
      </c>
      <c r="O280" s="136">
        <v>0</v>
      </c>
      <c r="P280" s="136">
        <v>0</v>
      </c>
      <c r="Q280" s="136">
        <v>0</v>
      </c>
      <c r="R280" s="136">
        <v>0</v>
      </c>
      <c r="S280" s="136">
        <v>3</v>
      </c>
      <c r="T280" s="136">
        <v>1</v>
      </c>
      <c r="U280" s="136">
        <v>0</v>
      </c>
      <c r="V280" s="136">
        <v>0</v>
      </c>
      <c r="W280" s="136">
        <v>0</v>
      </c>
      <c r="X280" s="136">
        <v>0</v>
      </c>
      <c r="Y280" s="136">
        <v>0</v>
      </c>
      <c r="Z280" s="136">
        <v>0</v>
      </c>
      <c r="AA280" s="136">
        <v>0</v>
      </c>
      <c r="AB280" s="136">
        <v>0</v>
      </c>
      <c r="AC280" s="136">
        <v>0</v>
      </c>
      <c r="AD280" s="136">
        <v>0</v>
      </c>
      <c r="AE280" s="136">
        <v>0</v>
      </c>
      <c r="AF280" s="136">
        <v>0</v>
      </c>
      <c r="AG280" s="136">
        <v>2</v>
      </c>
      <c r="AH280" s="136">
        <v>1</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0</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3</v>
      </c>
      <c r="C285" s="136">
        <v>0</v>
      </c>
      <c r="D285" s="136">
        <v>0</v>
      </c>
      <c r="E285" s="136">
        <v>0</v>
      </c>
      <c r="F285" s="136">
        <v>0</v>
      </c>
      <c r="G285" s="136">
        <v>0</v>
      </c>
      <c r="H285" s="136">
        <v>1</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2</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19</v>
      </c>
      <c r="C287" s="136">
        <v>0</v>
      </c>
      <c r="D287" s="136">
        <v>0</v>
      </c>
      <c r="E287" s="136">
        <v>0</v>
      </c>
      <c r="F287" s="136">
        <v>0</v>
      </c>
      <c r="G287" s="136">
        <v>0</v>
      </c>
      <c r="H287" s="136">
        <v>2</v>
      </c>
      <c r="I287" s="136">
        <v>0</v>
      </c>
      <c r="J287" s="136">
        <v>0</v>
      </c>
      <c r="K287" s="136">
        <v>0</v>
      </c>
      <c r="L287" s="136">
        <v>0</v>
      </c>
      <c r="M287" s="136">
        <v>0</v>
      </c>
      <c r="N287" s="136">
        <v>0</v>
      </c>
      <c r="O287" s="136">
        <v>0</v>
      </c>
      <c r="P287" s="136">
        <v>0</v>
      </c>
      <c r="Q287" s="136">
        <v>0</v>
      </c>
      <c r="R287" s="136">
        <v>0</v>
      </c>
      <c r="S287" s="136">
        <v>11</v>
      </c>
      <c r="T287" s="136">
        <v>0</v>
      </c>
      <c r="U287" s="136">
        <v>0</v>
      </c>
      <c r="V287" s="136">
        <v>0</v>
      </c>
      <c r="W287" s="136">
        <v>0</v>
      </c>
      <c r="X287" s="136">
        <v>0</v>
      </c>
      <c r="Y287" s="136">
        <v>0</v>
      </c>
      <c r="Z287" s="136">
        <v>0</v>
      </c>
      <c r="AA287" s="136">
        <v>0</v>
      </c>
      <c r="AB287" s="136">
        <v>0</v>
      </c>
      <c r="AC287" s="136">
        <v>1</v>
      </c>
      <c r="AD287" s="136">
        <v>0</v>
      </c>
      <c r="AE287" s="136">
        <v>0</v>
      </c>
      <c r="AF287" s="136">
        <v>0</v>
      </c>
      <c r="AG287" s="136">
        <v>2</v>
      </c>
      <c r="AH287" s="136">
        <v>0</v>
      </c>
      <c r="AI287" s="136">
        <v>0</v>
      </c>
      <c r="AJ287" s="136">
        <v>1</v>
      </c>
      <c r="AK287" s="136">
        <v>0</v>
      </c>
      <c r="AL287" s="136">
        <v>0</v>
      </c>
      <c r="AM287" s="136">
        <v>0</v>
      </c>
      <c r="AN287" s="136">
        <v>0</v>
      </c>
      <c r="AO287" s="136">
        <v>0</v>
      </c>
      <c r="AP287" s="136">
        <v>2</v>
      </c>
    </row>
    <row r="288" spans="1:42" ht="15.6" x14ac:dyDescent="0.3">
      <c r="A288" s="161" t="s">
        <v>779</v>
      </c>
      <c r="B288" s="160">
        <v>7</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7</v>
      </c>
      <c r="T288" s="136">
        <v>0</v>
      </c>
      <c r="U288" s="136">
        <v>0</v>
      </c>
      <c r="V288" s="136">
        <v>0</v>
      </c>
      <c r="W288" s="136">
        <v>0</v>
      </c>
      <c r="X288" s="136">
        <v>0</v>
      </c>
      <c r="Y288" s="136">
        <v>0</v>
      </c>
      <c r="Z288" s="136">
        <v>0</v>
      </c>
      <c r="AA288" s="136">
        <v>0</v>
      </c>
      <c r="AB288" s="136">
        <v>0</v>
      </c>
      <c r="AC288" s="136">
        <v>0</v>
      </c>
      <c r="AD288" s="136">
        <v>0</v>
      </c>
      <c r="AE288" s="136">
        <v>0</v>
      </c>
      <c r="AF288" s="136">
        <v>0</v>
      </c>
      <c r="AG288" s="136">
        <v>0</v>
      </c>
      <c r="AH288" s="136">
        <v>0</v>
      </c>
      <c r="AI288" s="136">
        <v>0</v>
      </c>
      <c r="AJ288" s="136">
        <v>0</v>
      </c>
      <c r="AK288" s="136">
        <v>0</v>
      </c>
      <c r="AL288" s="136">
        <v>0</v>
      </c>
      <c r="AM288" s="136">
        <v>0</v>
      </c>
      <c r="AN288" s="136">
        <v>0</v>
      </c>
      <c r="AO288" s="136">
        <v>0</v>
      </c>
      <c r="AP288" s="136">
        <v>0</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2</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0</v>
      </c>
      <c r="T291" s="136">
        <v>0</v>
      </c>
      <c r="U291" s="136">
        <v>0</v>
      </c>
      <c r="V291" s="136">
        <v>0</v>
      </c>
      <c r="W291" s="136">
        <v>0</v>
      </c>
      <c r="X291" s="136">
        <v>0</v>
      </c>
      <c r="Y291" s="136">
        <v>0</v>
      </c>
      <c r="Z291" s="136">
        <v>0</v>
      </c>
      <c r="AA291" s="136">
        <v>0</v>
      </c>
      <c r="AB291" s="136">
        <v>0</v>
      </c>
      <c r="AC291" s="136">
        <v>2</v>
      </c>
      <c r="AD291" s="136">
        <v>0</v>
      </c>
      <c r="AE291" s="136">
        <v>0</v>
      </c>
      <c r="AF291" s="136">
        <v>0</v>
      </c>
      <c r="AG291" s="136">
        <v>0</v>
      </c>
      <c r="AH291" s="136">
        <v>0</v>
      </c>
      <c r="AI291" s="136">
        <v>0</v>
      </c>
      <c r="AJ291" s="136">
        <v>0</v>
      </c>
      <c r="AK291" s="136">
        <v>0</v>
      </c>
      <c r="AL291" s="136">
        <v>0</v>
      </c>
      <c r="AM291" s="136">
        <v>0</v>
      </c>
      <c r="AN291" s="136">
        <v>0</v>
      </c>
      <c r="AO291" s="136">
        <v>0</v>
      </c>
      <c r="AP291" s="136">
        <v>0</v>
      </c>
    </row>
    <row r="292" spans="1:42" ht="15.6" x14ac:dyDescent="0.3">
      <c r="A292" s="161" t="s">
        <v>782</v>
      </c>
      <c r="B292" s="160">
        <v>148</v>
      </c>
      <c r="C292" s="136">
        <v>0</v>
      </c>
      <c r="D292" s="136">
        <v>0</v>
      </c>
      <c r="E292" s="136">
        <v>0</v>
      </c>
      <c r="F292" s="136">
        <v>0</v>
      </c>
      <c r="G292" s="136">
        <v>0</v>
      </c>
      <c r="H292" s="136">
        <v>30</v>
      </c>
      <c r="I292" s="136">
        <v>0</v>
      </c>
      <c r="J292" s="136">
        <v>0</v>
      </c>
      <c r="K292" s="136">
        <v>1</v>
      </c>
      <c r="L292" s="136">
        <v>0</v>
      </c>
      <c r="M292" s="136">
        <v>0</v>
      </c>
      <c r="N292" s="136">
        <v>0</v>
      </c>
      <c r="O292" s="136">
        <v>2</v>
      </c>
      <c r="P292" s="136">
        <v>5</v>
      </c>
      <c r="Q292" s="136">
        <v>0</v>
      </c>
      <c r="R292" s="136">
        <v>0</v>
      </c>
      <c r="S292" s="136">
        <v>44</v>
      </c>
      <c r="T292" s="136">
        <v>0</v>
      </c>
      <c r="U292" s="136">
        <v>0</v>
      </c>
      <c r="V292" s="136">
        <v>0</v>
      </c>
      <c r="W292" s="136">
        <v>0</v>
      </c>
      <c r="X292" s="136">
        <v>0</v>
      </c>
      <c r="Y292" s="136">
        <v>0</v>
      </c>
      <c r="Z292" s="136">
        <v>0</v>
      </c>
      <c r="AA292" s="136">
        <v>0</v>
      </c>
      <c r="AB292" s="136">
        <v>0</v>
      </c>
      <c r="AC292" s="136">
        <v>21</v>
      </c>
      <c r="AD292" s="136">
        <v>0</v>
      </c>
      <c r="AE292" s="136">
        <v>2</v>
      </c>
      <c r="AF292" s="136">
        <v>0</v>
      </c>
      <c r="AG292" s="136">
        <v>25</v>
      </c>
      <c r="AH292" s="136">
        <v>10</v>
      </c>
      <c r="AI292" s="136">
        <v>0</v>
      </c>
      <c r="AJ292" s="136">
        <v>0</v>
      </c>
      <c r="AK292" s="136">
        <v>0</v>
      </c>
      <c r="AL292" s="136">
        <v>0</v>
      </c>
      <c r="AM292" s="136">
        <v>1</v>
      </c>
      <c r="AN292" s="136">
        <v>0</v>
      </c>
      <c r="AO292" s="136">
        <v>0</v>
      </c>
      <c r="AP292" s="136">
        <v>7</v>
      </c>
    </row>
    <row r="293" spans="1:42" ht="15.6" x14ac:dyDescent="0.3">
      <c r="A293" s="161" t="s">
        <v>783</v>
      </c>
      <c r="B293" s="160">
        <v>4</v>
      </c>
      <c r="C293" s="136">
        <v>0</v>
      </c>
      <c r="D293" s="136">
        <v>0</v>
      </c>
      <c r="E293" s="136">
        <v>0</v>
      </c>
      <c r="F293" s="136">
        <v>0</v>
      </c>
      <c r="G293" s="136">
        <v>0</v>
      </c>
      <c r="H293" s="136">
        <v>0</v>
      </c>
      <c r="I293" s="136">
        <v>0</v>
      </c>
      <c r="J293" s="136">
        <v>0</v>
      </c>
      <c r="K293" s="136">
        <v>0</v>
      </c>
      <c r="L293" s="136">
        <v>0</v>
      </c>
      <c r="M293" s="136">
        <v>0</v>
      </c>
      <c r="N293" s="136">
        <v>0</v>
      </c>
      <c r="O293" s="136">
        <v>1</v>
      </c>
      <c r="P293" s="136">
        <v>0</v>
      </c>
      <c r="Q293" s="136">
        <v>0</v>
      </c>
      <c r="R293" s="136">
        <v>0</v>
      </c>
      <c r="S293" s="136">
        <v>2</v>
      </c>
      <c r="T293" s="136">
        <v>0</v>
      </c>
      <c r="U293" s="136">
        <v>0</v>
      </c>
      <c r="V293" s="136">
        <v>0</v>
      </c>
      <c r="W293" s="136">
        <v>0</v>
      </c>
      <c r="X293" s="136">
        <v>0</v>
      </c>
      <c r="Y293" s="136">
        <v>0</v>
      </c>
      <c r="Z293" s="136">
        <v>0</v>
      </c>
      <c r="AA293" s="136">
        <v>1</v>
      </c>
      <c r="AB293" s="136">
        <v>0</v>
      </c>
      <c r="AC293" s="136">
        <v>0</v>
      </c>
      <c r="AD293" s="136">
        <v>0</v>
      </c>
      <c r="AE293" s="136">
        <v>0</v>
      </c>
      <c r="AF293" s="136">
        <v>0</v>
      </c>
      <c r="AG293" s="136">
        <v>0</v>
      </c>
      <c r="AH293" s="136">
        <v>0</v>
      </c>
      <c r="AI293" s="136">
        <v>0</v>
      </c>
      <c r="AJ293" s="136">
        <v>0</v>
      </c>
      <c r="AK293" s="136">
        <v>0</v>
      </c>
      <c r="AL293" s="136">
        <v>0</v>
      </c>
      <c r="AM293" s="136">
        <v>0</v>
      </c>
      <c r="AN293" s="136">
        <v>0</v>
      </c>
      <c r="AO293" s="136">
        <v>0</v>
      </c>
      <c r="AP293" s="136">
        <v>0</v>
      </c>
    </row>
    <row r="294" spans="1:42" ht="15.6" x14ac:dyDescent="0.3">
      <c r="A294" s="161" t="s">
        <v>784</v>
      </c>
      <c r="B294" s="160">
        <v>10</v>
      </c>
      <c r="C294" s="136">
        <v>0</v>
      </c>
      <c r="D294" s="136">
        <v>0</v>
      </c>
      <c r="E294" s="136">
        <v>0</v>
      </c>
      <c r="F294" s="136">
        <v>0</v>
      </c>
      <c r="G294" s="136">
        <v>0</v>
      </c>
      <c r="H294" s="136">
        <v>0</v>
      </c>
      <c r="I294" s="136">
        <v>0</v>
      </c>
      <c r="J294" s="136">
        <v>0</v>
      </c>
      <c r="K294" s="136">
        <v>0</v>
      </c>
      <c r="L294" s="136">
        <v>0</v>
      </c>
      <c r="M294" s="136">
        <v>0</v>
      </c>
      <c r="N294" s="136">
        <v>0</v>
      </c>
      <c r="O294" s="136">
        <v>0</v>
      </c>
      <c r="P294" s="136">
        <v>0</v>
      </c>
      <c r="Q294" s="136">
        <v>0</v>
      </c>
      <c r="R294" s="136">
        <v>0</v>
      </c>
      <c r="S294" s="136">
        <v>7</v>
      </c>
      <c r="T294" s="136">
        <v>1</v>
      </c>
      <c r="U294" s="136">
        <v>0</v>
      </c>
      <c r="V294" s="136">
        <v>0</v>
      </c>
      <c r="W294" s="136">
        <v>1</v>
      </c>
      <c r="X294" s="136">
        <v>0</v>
      </c>
      <c r="Y294" s="136">
        <v>0</v>
      </c>
      <c r="Z294" s="136">
        <v>0</v>
      </c>
      <c r="AA294" s="136">
        <v>0</v>
      </c>
      <c r="AB294" s="136">
        <v>0</v>
      </c>
      <c r="AC294" s="136">
        <v>0</v>
      </c>
      <c r="AD294" s="136">
        <v>0</v>
      </c>
      <c r="AE294" s="136">
        <v>0</v>
      </c>
      <c r="AF294" s="136">
        <v>0</v>
      </c>
      <c r="AG294" s="136">
        <v>0</v>
      </c>
      <c r="AH294" s="136">
        <v>1</v>
      </c>
      <c r="AI294" s="136">
        <v>0</v>
      </c>
      <c r="AJ294" s="136">
        <v>0</v>
      </c>
      <c r="AK294" s="136">
        <v>0</v>
      </c>
      <c r="AL294" s="136">
        <v>0</v>
      </c>
      <c r="AM294" s="136">
        <v>0</v>
      </c>
      <c r="AN294" s="136">
        <v>0</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12</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9</v>
      </c>
      <c r="T297" s="136">
        <v>0</v>
      </c>
      <c r="U297" s="136">
        <v>0</v>
      </c>
      <c r="V297" s="136">
        <v>0</v>
      </c>
      <c r="W297" s="136">
        <v>0</v>
      </c>
      <c r="X297" s="136">
        <v>0</v>
      </c>
      <c r="Y297" s="136">
        <v>0</v>
      </c>
      <c r="Z297" s="136">
        <v>0</v>
      </c>
      <c r="AA297" s="136">
        <v>0</v>
      </c>
      <c r="AB297" s="136">
        <v>0</v>
      </c>
      <c r="AC297" s="136">
        <v>1</v>
      </c>
      <c r="AD297" s="136">
        <v>0</v>
      </c>
      <c r="AE297" s="136">
        <v>0</v>
      </c>
      <c r="AF297" s="136">
        <v>0</v>
      </c>
      <c r="AG297" s="136">
        <v>0</v>
      </c>
      <c r="AH297" s="136">
        <v>0</v>
      </c>
      <c r="AI297" s="136">
        <v>0</v>
      </c>
      <c r="AJ297" s="136">
        <v>0</v>
      </c>
      <c r="AK297" s="136">
        <v>0</v>
      </c>
      <c r="AL297" s="136">
        <v>0</v>
      </c>
      <c r="AM297" s="136">
        <v>0</v>
      </c>
      <c r="AN297" s="136">
        <v>0</v>
      </c>
      <c r="AO297" s="136">
        <v>0</v>
      </c>
      <c r="AP297" s="136">
        <v>2</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72</v>
      </c>
      <c r="C299" s="136">
        <v>0</v>
      </c>
      <c r="D299" s="136">
        <v>0</v>
      </c>
      <c r="E299" s="136">
        <v>4</v>
      </c>
      <c r="F299" s="136">
        <v>1</v>
      </c>
      <c r="G299" s="136">
        <v>0</v>
      </c>
      <c r="H299" s="136">
        <v>2</v>
      </c>
      <c r="I299" s="136">
        <v>0</v>
      </c>
      <c r="J299" s="136">
        <v>1</v>
      </c>
      <c r="K299" s="136">
        <v>1</v>
      </c>
      <c r="L299" s="136">
        <v>0</v>
      </c>
      <c r="M299" s="136">
        <v>4</v>
      </c>
      <c r="N299" s="136">
        <v>0</v>
      </c>
      <c r="O299" s="136">
        <v>0</v>
      </c>
      <c r="P299" s="136">
        <v>0</v>
      </c>
      <c r="Q299" s="136">
        <v>0</v>
      </c>
      <c r="R299" s="136">
        <v>0</v>
      </c>
      <c r="S299" s="136">
        <v>30</v>
      </c>
      <c r="T299" s="136">
        <v>0</v>
      </c>
      <c r="U299" s="136">
        <v>0</v>
      </c>
      <c r="V299" s="136">
        <v>0</v>
      </c>
      <c r="W299" s="136">
        <v>0</v>
      </c>
      <c r="X299" s="136">
        <v>0</v>
      </c>
      <c r="Y299" s="136">
        <v>0</v>
      </c>
      <c r="Z299" s="136">
        <v>0</v>
      </c>
      <c r="AA299" s="136">
        <v>0</v>
      </c>
      <c r="AB299" s="136">
        <v>0</v>
      </c>
      <c r="AC299" s="136">
        <v>7</v>
      </c>
      <c r="AD299" s="136">
        <v>0</v>
      </c>
      <c r="AE299" s="136">
        <v>1</v>
      </c>
      <c r="AF299" s="136">
        <v>0</v>
      </c>
      <c r="AG299" s="136">
        <v>12</v>
      </c>
      <c r="AH299" s="136">
        <v>1</v>
      </c>
      <c r="AI299" s="136">
        <v>0</v>
      </c>
      <c r="AJ299" s="136">
        <v>0</v>
      </c>
      <c r="AK299" s="136">
        <v>0</v>
      </c>
      <c r="AL299" s="136">
        <v>1</v>
      </c>
      <c r="AM299" s="136">
        <v>1</v>
      </c>
      <c r="AN299" s="136">
        <v>0</v>
      </c>
      <c r="AO299" s="136">
        <v>5</v>
      </c>
      <c r="AP299" s="136">
        <v>1</v>
      </c>
    </row>
    <row r="300" spans="1:42" ht="15.6" x14ac:dyDescent="0.3">
      <c r="A300" s="161" t="s">
        <v>788</v>
      </c>
      <c r="B300" s="160">
        <v>5</v>
      </c>
      <c r="C300" s="136">
        <v>0</v>
      </c>
      <c r="D300" s="136">
        <v>0</v>
      </c>
      <c r="E300" s="136">
        <v>0</v>
      </c>
      <c r="F300" s="136">
        <v>0</v>
      </c>
      <c r="G300" s="136">
        <v>0</v>
      </c>
      <c r="H300" s="136">
        <v>1</v>
      </c>
      <c r="I300" s="136">
        <v>0</v>
      </c>
      <c r="J300" s="136">
        <v>0</v>
      </c>
      <c r="K300" s="136">
        <v>0</v>
      </c>
      <c r="L300" s="136">
        <v>0</v>
      </c>
      <c r="M300" s="136">
        <v>0</v>
      </c>
      <c r="N300" s="136">
        <v>0</v>
      </c>
      <c r="O300" s="136">
        <v>0</v>
      </c>
      <c r="P300" s="136">
        <v>0</v>
      </c>
      <c r="Q300" s="136">
        <v>0</v>
      </c>
      <c r="R300" s="136">
        <v>1</v>
      </c>
      <c r="S300" s="136">
        <v>2</v>
      </c>
      <c r="T300" s="136">
        <v>0</v>
      </c>
      <c r="U300" s="136">
        <v>0</v>
      </c>
      <c r="V300" s="136">
        <v>0</v>
      </c>
      <c r="W300" s="136">
        <v>0</v>
      </c>
      <c r="X300" s="136">
        <v>0</v>
      </c>
      <c r="Y300" s="136">
        <v>0</v>
      </c>
      <c r="Z300" s="136">
        <v>0</v>
      </c>
      <c r="AA300" s="136">
        <v>0</v>
      </c>
      <c r="AB300" s="136">
        <v>0</v>
      </c>
      <c r="AC300" s="136">
        <v>0</v>
      </c>
      <c r="AD300" s="136">
        <v>0</v>
      </c>
      <c r="AE300" s="136">
        <v>0</v>
      </c>
      <c r="AF300" s="136">
        <v>0</v>
      </c>
      <c r="AG300" s="136">
        <v>0</v>
      </c>
      <c r="AH300" s="136">
        <v>1</v>
      </c>
      <c r="AI300" s="136">
        <v>0</v>
      </c>
      <c r="AJ300" s="136">
        <v>0</v>
      </c>
      <c r="AK300" s="136">
        <v>0</v>
      </c>
      <c r="AL300" s="136">
        <v>0</v>
      </c>
      <c r="AM300" s="136">
        <v>0</v>
      </c>
      <c r="AN300" s="136">
        <v>0</v>
      </c>
      <c r="AO300" s="136">
        <v>0</v>
      </c>
      <c r="AP300" s="136">
        <v>0</v>
      </c>
    </row>
    <row r="301" spans="1:42" ht="15.6" x14ac:dyDescent="0.3">
      <c r="A301" s="161" t="s">
        <v>499</v>
      </c>
      <c r="B301" s="160">
        <v>2</v>
      </c>
      <c r="C301" s="136">
        <v>0</v>
      </c>
      <c r="D301" s="136">
        <v>0</v>
      </c>
      <c r="E301" s="136">
        <v>0</v>
      </c>
      <c r="F301" s="136">
        <v>0</v>
      </c>
      <c r="G301" s="136">
        <v>0</v>
      </c>
      <c r="H301" s="136">
        <v>0</v>
      </c>
      <c r="I301" s="136">
        <v>0</v>
      </c>
      <c r="J301" s="136">
        <v>0</v>
      </c>
      <c r="K301" s="136">
        <v>0</v>
      </c>
      <c r="L301" s="136">
        <v>0</v>
      </c>
      <c r="M301" s="136">
        <v>0</v>
      </c>
      <c r="N301" s="136">
        <v>0</v>
      </c>
      <c r="O301" s="136">
        <v>0</v>
      </c>
      <c r="P301" s="136">
        <v>0</v>
      </c>
      <c r="Q301" s="136">
        <v>0</v>
      </c>
      <c r="R301" s="136">
        <v>0</v>
      </c>
      <c r="S301" s="136">
        <v>2</v>
      </c>
      <c r="T301" s="136">
        <v>0</v>
      </c>
      <c r="U301" s="136">
        <v>0</v>
      </c>
      <c r="V301" s="136">
        <v>0</v>
      </c>
      <c r="W301" s="136">
        <v>0</v>
      </c>
      <c r="X301" s="136">
        <v>0</v>
      </c>
      <c r="Y301" s="136">
        <v>0</v>
      </c>
      <c r="Z301" s="136">
        <v>0</v>
      </c>
      <c r="AA301" s="136">
        <v>0</v>
      </c>
      <c r="AB301" s="136">
        <v>0</v>
      </c>
      <c r="AC301" s="136">
        <v>0</v>
      </c>
      <c r="AD301" s="136">
        <v>0</v>
      </c>
      <c r="AE301" s="136">
        <v>0</v>
      </c>
      <c r="AF301" s="136">
        <v>0</v>
      </c>
      <c r="AG301" s="136">
        <v>0</v>
      </c>
      <c r="AH301" s="136">
        <v>0</v>
      </c>
      <c r="AI301" s="136">
        <v>0</v>
      </c>
      <c r="AJ301" s="136">
        <v>0</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9</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4</v>
      </c>
      <c r="T308" s="136">
        <v>0</v>
      </c>
      <c r="U308" s="136">
        <v>0</v>
      </c>
      <c r="V308" s="136">
        <v>0</v>
      </c>
      <c r="W308" s="136">
        <v>0</v>
      </c>
      <c r="X308" s="136">
        <v>0</v>
      </c>
      <c r="Y308" s="136">
        <v>0</v>
      </c>
      <c r="Z308" s="136">
        <v>0</v>
      </c>
      <c r="AA308" s="136">
        <v>0</v>
      </c>
      <c r="AB308" s="136">
        <v>0</v>
      </c>
      <c r="AC308" s="136">
        <v>0</v>
      </c>
      <c r="AD308" s="136">
        <v>0</v>
      </c>
      <c r="AE308" s="136">
        <v>0</v>
      </c>
      <c r="AF308" s="136">
        <v>0</v>
      </c>
      <c r="AG308" s="136">
        <v>3</v>
      </c>
      <c r="AH308" s="136">
        <v>2</v>
      </c>
      <c r="AI308" s="136">
        <v>0</v>
      </c>
      <c r="AJ308" s="136">
        <v>0</v>
      </c>
      <c r="AK308" s="136">
        <v>0</v>
      </c>
      <c r="AL308" s="136">
        <v>0</v>
      </c>
      <c r="AM308" s="136">
        <v>0</v>
      </c>
      <c r="AN308" s="136">
        <v>0</v>
      </c>
      <c r="AO308" s="136">
        <v>0</v>
      </c>
      <c r="AP308" s="136">
        <v>0</v>
      </c>
    </row>
    <row r="309" spans="1:42" ht="15.6" x14ac:dyDescent="0.3">
      <c r="A309" s="161" t="s">
        <v>795</v>
      </c>
      <c r="B309" s="160">
        <v>1</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0</v>
      </c>
      <c r="X309" s="136">
        <v>0</v>
      </c>
      <c r="Y309" s="136">
        <v>0</v>
      </c>
      <c r="Z309" s="136">
        <v>0</v>
      </c>
      <c r="AA309" s="136">
        <v>0</v>
      </c>
      <c r="AB309" s="136">
        <v>0</v>
      </c>
      <c r="AC309" s="136">
        <v>0</v>
      </c>
      <c r="AD309" s="136">
        <v>0</v>
      </c>
      <c r="AE309" s="136">
        <v>0</v>
      </c>
      <c r="AF309" s="136">
        <v>0</v>
      </c>
      <c r="AG309" s="136">
        <v>1</v>
      </c>
      <c r="AH309" s="136">
        <v>0</v>
      </c>
      <c r="AI309" s="136">
        <v>0</v>
      </c>
      <c r="AJ309" s="136">
        <v>0</v>
      </c>
      <c r="AK309" s="136">
        <v>0</v>
      </c>
      <c r="AL309" s="136">
        <v>0</v>
      </c>
      <c r="AM309" s="136">
        <v>0</v>
      </c>
      <c r="AN309" s="136">
        <v>0</v>
      </c>
      <c r="AO309" s="136">
        <v>0</v>
      </c>
      <c r="AP309" s="136">
        <v>0</v>
      </c>
    </row>
    <row r="310" spans="1:42" ht="15.6" x14ac:dyDescent="0.3">
      <c r="A310" s="161" t="s">
        <v>315</v>
      </c>
      <c r="B310" s="191">
        <v>17257</v>
      </c>
      <c r="C310" s="191">
        <v>16</v>
      </c>
      <c r="D310" s="191">
        <v>53</v>
      </c>
      <c r="E310" s="191">
        <v>341</v>
      </c>
      <c r="F310" s="191">
        <v>106</v>
      </c>
      <c r="G310" s="191">
        <v>195</v>
      </c>
      <c r="H310" s="191">
        <v>1574</v>
      </c>
      <c r="I310" s="191">
        <v>7</v>
      </c>
      <c r="J310" s="191">
        <v>188</v>
      </c>
      <c r="K310" s="191">
        <v>40</v>
      </c>
      <c r="L310" s="191">
        <v>11</v>
      </c>
      <c r="M310" s="191">
        <v>105</v>
      </c>
      <c r="N310" s="191">
        <v>3</v>
      </c>
      <c r="O310" s="191">
        <v>131</v>
      </c>
      <c r="P310" s="191">
        <v>115</v>
      </c>
      <c r="Q310" s="191">
        <v>238</v>
      </c>
      <c r="R310" s="191">
        <v>55</v>
      </c>
      <c r="S310" s="191">
        <v>6614</v>
      </c>
      <c r="T310" s="191">
        <v>630</v>
      </c>
      <c r="U310" s="191">
        <v>65</v>
      </c>
      <c r="V310" s="191">
        <v>48</v>
      </c>
      <c r="W310" s="191">
        <v>115</v>
      </c>
      <c r="X310" s="191">
        <v>9</v>
      </c>
      <c r="Y310" s="191">
        <v>80</v>
      </c>
      <c r="Z310" s="191">
        <v>35</v>
      </c>
      <c r="AA310" s="191">
        <v>65</v>
      </c>
      <c r="AB310" s="191">
        <v>28</v>
      </c>
      <c r="AC310" s="191">
        <v>1708</v>
      </c>
      <c r="AD310" s="191">
        <v>29</v>
      </c>
      <c r="AE310" s="191">
        <v>169</v>
      </c>
      <c r="AF310" s="191">
        <v>29</v>
      </c>
      <c r="AG310" s="191">
        <v>1369</v>
      </c>
      <c r="AH310" s="191">
        <v>980</v>
      </c>
      <c r="AI310" s="191">
        <v>69</v>
      </c>
      <c r="AJ310" s="191">
        <v>682</v>
      </c>
      <c r="AK310" s="191">
        <v>8</v>
      </c>
      <c r="AL310" s="191">
        <v>118</v>
      </c>
      <c r="AM310" s="191">
        <v>510</v>
      </c>
      <c r="AN310" s="191">
        <v>220</v>
      </c>
      <c r="AO310" s="191">
        <v>211</v>
      </c>
      <c r="AP310" s="191">
        <v>288</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826</v>
      </c>
      <c r="B1" s="204" t="s">
        <v>827</v>
      </c>
      <c r="C1" s="204" t="s">
        <v>828</v>
      </c>
      <c r="D1" s="204" t="s">
        <v>829</v>
      </c>
      <c r="E1" s="205" t="s">
        <v>830</v>
      </c>
      <c r="F1" s="205" t="s">
        <v>831</v>
      </c>
      <c r="G1" s="205" t="s">
        <v>832</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833</v>
      </c>
      <c r="V1" s="205" t="s">
        <v>15</v>
      </c>
      <c r="W1" s="205" t="s">
        <v>16</v>
      </c>
      <c r="X1" s="205" t="s">
        <v>17</v>
      </c>
      <c r="Y1" s="205" t="s">
        <v>18</v>
      </c>
      <c r="Z1" s="205" t="s">
        <v>19</v>
      </c>
      <c r="AA1" s="205" t="s">
        <v>834</v>
      </c>
      <c r="AB1" s="205" t="s">
        <v>21</v>
      </c>
      <c r="AC1" s="205" t="s">
        <v>22</v>
      </c>
      <c r="AD1" s="205" t="s">
        <v>23</v>
      </c>
      <c r="AE1" s="205" t="s">
        <v>24</v>
      </c>
      <c r="AF1" s="205" t="s">
        <v>25</v>
      </c>
      <c r="AG1" s="205" t="s">
        <v>835</v>
      </c>
      <c r="AH1" s="205" t="s">
        <v>27</v>
      </c>
      <c r="AI1" s="205" t="s">
        <v>836</v>
      </c>
      <c r="AJ1" s="205" t="s">
        <v>29</v>
      </c>
      <c r="AK1" s="205" t="s">
        <v>30</v>
      </c>
      <c r="AL1" s="205" t="s">
        <v>31</v>
      </c>
      <c r="AM1" s="205" t="s">
        <v>32</v>
      </c>
      <c r="AN1" s="205" t="s">
        <v>33</v>
      </c>
      <c r="AO1" s="205" t="s">
        <v>34</v>
      </c>
      <c r="AP1" s="205" t="s">
        <v>35</v>
      </c>
      <c r="AQ1" s="205" t="s">
        <v>837</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824</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838</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 August 2023</dc:title>
  <dc:creator>Washington State Department of Licensing</dc:creator>
  <cp:lastModifiedBy>Ashley Hunter</cp:lastModifiedBy>
  <cp:lastPrinted>2023-10-03T20:56:53Z</cp:lastPrinted>
  <dcterms:created xsi:type="dcterms:W3CDTF">1998-10-07T20:38:17Z</dcterms:created>
  <dcterms:modified xsi:type="dcterms:W3CDTF">2023-10-10T23:33:30Z</dcterms:modified>
</cp:coreProperties>
</file>