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C:\Users\RoHunte240\Documents\Sites\dol.wa.gov (Cloud - Stage)\about\docs\driver-reports\"/>
    </mc:Choice>
  </mc:AlternateContent>
  <xr:revisionPtr revIDLastSave="0" documentId="8_{509E4867-EB4B-42F3-912A-3BF62340AF1A}" xr6:coauthVersionLast="47" xr6:coauthVersionMax="47" xr10:uidLastSave="{00000000-0000-0000-0000-000000000000}"/>
  <bookViews>
    <workbookView xWindow="-108" yWindow="-108" windowWidth="30936" windowHeight="17040" tabRatio="651" activeTab="5"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9" l="1"/>
  <c r="D12" i="19"/>
  <c r="G11" i="19"/>
  <c r="D11" i="19"/>
  <c r="G10" i="19"/>
  <c r="D10" i="19"/>
  <c r="G9" i="19"/>
  <c r="D9" i="19"/>
  <c r="G8" i="19"/>
  <c r="D8" i="19"/>
  <c r="G5" i="19"/>
  <c r="D5" i="19"/>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F12" i="19"/>
  <c r="C12" i="19"/>
  <c r="F11" i="19"/>
  <c r="C11" i="19"/>
  <c r="F10" i="19"/>
  <c r="C10" i="19"/>
  <c r="F9" i="19"/>
  <c r="C9" i="19"/>
  <c r="F8" i="19"/>
  <c r="C8" i="19"/>
  <c r="F5" i="19"/>
  <c r="C5" i="19"/>
  <c r="D3" i="19"/>
  <c r="B467" i="18"/>
  <c r="D467" i="18"/>
  <c r="F467" i="18"/>
  <c r="H467" i="18" s="1"/>
  <c r="J467" i="18"/>
  <c r="L467" i="18" s="1"/>
  <c r="N467" i="18"/>
  <c r="P467" i="18"/>
  <c r="R467" i="18"/>
  <c r="T467" i="18"/>
  <c r="V467" i="18"/>
  <c r="X467" i="18"/>
  <c r="Y467" i="18"/>
  <c r="Z467" i="18"/>
  <c r="AC467" i="18"/>
  <c r="AE467" i="18" s="1"/>
  <c r="AD467" i="18"/>
  <c r="AG467" i="18"/>
  <c r="AL467" i="18"/>
  <c r="AI467" i="18"/>
  <c r="AJ467" i="18"/>
  <c r="AK467" i="18"/>
  <c r="G17" i="19"/>
  <c r="G16" i="19"/>
  <c r="D17" i="19"/>
  <c r="D16" i="19"/>
  <c r="DA479" i="21"/>
  <c r="DB479" i="21"/>
  <c r="DC479" i="21"/>
  <c r="DA480" i="21"/>
  <c r="DB480" i="21"/>
  <c r="DC480" i="21"/>
  <c r="CH480" i="21"/>
  <c r="CG480" i="21"/>
  <c r="CF480" i="21"/>
  <c r="CE480" i="21"/>
  <c r="CD480" i="21"/>
  <c r="BZ480" i="21"/>
  <c r="CA480" i="21" s="1"/>
  <c r="BW480" i="21"/>
  <c r="BX480" i="21" s="1"/>
  <c r="BQ480" i="21"/>
  <c r="BS480" i="21" s="1"/>
  <c r="B466" i="18"/>
  <c r="D466" i="18"/>
  <c r="F466" i="18"/>
  <c r="H466" i="18" s="1"/>
  <c r="J466" i="18"/>
  <c r="L466" i="18"/>
  <c r="N466" i="18"/>
  <c r="P466" i="18"/>
  <c r="R466" i="18"/>
  <c r="Z466" i="18" s="1"/>
  <c r="T466" i="18"/>
  <c r="V466" i="18"/>
  <c r="W466" i="18"/>
  <c r="X466" i="18"/>
  <c r="Y466" i="18"/>
  <c r="AC466" i="18"/>
  <c r="AD466" i="18"/>
  <c r="AE466" i="18"/>
  <c r="AG466" i="18"/>
  <c r="AI466" i="18"/>
  <c r="W467" i="18" l="1"/>
  <c r="BW479" i="21"/>
  <c r="BX479" i="21"/>
  <c r="BZ479" i="21"/>
  <c r="CD479" i="21"/>
  <c r="CE479" i="21"/>
  <c r="CF479" i="21"/>
  <c r="CG479" i="21"/>
  <c r="CH479" i="21"/>
  <c r="BQ479" i="21"/>
  <c r="B465" i="18" l="1"/>
  <c r="D465" i="18" s="1"/>
  <c r="F465" i="18"/>
  <c r="W465" i="18" s="1"/>
  <c r="H465" i="18"/>
  <c r="J465" i="18"/>
  <c r="L465" i="18" s="1"/>
  <c r="N465" i="18"/>
  <c r="Y465" i="18" s="1"/>
  <c r="P465" i="18"/>
  <c r="R465" i="18"/>
  <c r="Z465" i="18" s="1"/>
  <c r="AC465" i="18"/>
  <c r="AD465" i="18" s="1"/>
  <c r="X465" i="18" l="1"/>
  <c r="V465" i="18"/>
  <c r="T465" i="18"/>
  <c r="AE465" i="18"/>
  <c r="AG465" i="18"/>
  <c r="AI465" i="18" l="1"/>
  <c r="DA478" i="21" l="1"/>
  <c r="DB478" i="21"/>
  <c r="DC478" i="21"/>
  <c r="BW478" i="21"/>
  <c r="BX478" i="21"/>
  <c r="BZ478" i="21"/>
  <c r="CD478" i="21"/>
  <c r="CE478" i="21"/>
  <c r="CF478" i="21"/>
  <c r="CG478" i="21"/>
  <c r="CH478" i="21"/>
  <c r="BS478" i="21"/>
  <c r="BS479" i="21"/>
  <c r="BS481" i="21"/>
  <c r="BS482" i="21"/>
  <c r="BS483" i="21"/>
  <c r="BS484" i="21"/>
  <c r="BS485" i="21"/>
  <c r="BS486" i="21"/>
  <c r="BQ478" i="21"/>
  <c r="B464" i="18"/>
  <c r="V464" i="18" s="1"/>
  <c r="D464" i="18"/>
  <c r="F464" i="18"/>
  <c r="W464" i="18" s="1"/>
  <c r="H464" i="18"/>
  <c r="J464" i="18"/>
  <c r="L464" i="18"/>
  <c r="N464" i="18"/>
  <c r="P464" i="18"/>
  <c r="R464" i="18"/>
  <c r="T464" i="18"/>
  <c r="AC464" i="18"/>
  <c r="AD464" i="18" s="1"/>
  <c r="Z464" i="18" l="1"/>
  <c r="Y464" i="18"/>
  <c r="X464" i="18"/>
  <c r="AG464" i="18"/>
  <c r="AI464" i="18" s="1"/>
  <c r="AE464" i="18"/>
  <c r="DA477" i="21" l="1"/>
  <c r="DB477" i="21"/>
  <c r="DC477" i="21"/>
  <c r="BW477" i="21"/>
  <c r="BX477" i="21" s="1"/>
  <c r="BZ477" i="21"/>
  <c r="CD477" i="21"/>
  <c r="CE477" i="21"/>
  <c r="CF477" i="21"/>
  <c r="CG477" i="21"/>
  <c r="CH477" i="21"/>
  <c r="BS477" i="21" l="1"/>
  <c r="BQ477" i="21"/>
  <c r="B463" i="18" l="1"/>
  <c r="D463" i="18"/>
  <c r="F463" i="18"/>
  <c r="W463" i="18" s="1"/>
  <c r="H463" i="18"/>
  <c r="J463" i="18"/>
  <c r="L463" i="18" s="1"/>
  <c r="N463" i="18"/>
  <c r="P463" i="18"/>
  <c r="R463" i="18"/>
  <c r="T463" i="18"/>
  <c r="AC463" i="18"/>
  <c r="AD463" i="18" s="1"/>
  <c r="CH476" i="21"/>
  <c r="CG476" i="21"/>
  <c r="CF476" i="21"/>
  <c r="CE476" i="21"/>
  <c r="CD476" i="21"/>
  <c r="BZ476" i="21"/>
  <c r="BW476" i="21"/>
  <c r="BX476" i="21" s="1"/>
  <c r="BQ476" i="21"/>
  <c r="BS476" i="21" s="1"/>
  <c r="Z463" i="18" l="1"/>
  <c r="Y463" i="18"/>
  <c r="X463" i="18"/>
  <c r="AE463" i="18"/>
  <c r="V463" i="18"/>
  <c r="AG463" i="18"/>
  <c r="AI463" i="18" s="1"/>
  <c r="DA476" i="21"/>
  <c r="DC476" i="21"/>
  <c r="DB476" i="21"/>
  <c r="B462" i="18" l="1"/>
  <c r="D462" i="18"/>
  <c r="F462" i="18"/>
  <c r="W462" i="18" s="1"/>
  <c r="H462" i="18"/>
  <c r="J462" i="18"/>
  <c r="L462" i="18" s="1"/>
  <c r="N462" i="18"/>
  <c r="P462" i="18"/>
  <c r="R462" i="18"/>
  <c r="T462" i="18"/>
  <c r="AC462" i="18"/>
  <c r="AE462" i="18" s="1"/>
  <c r="AD462" i="18"/>
  <c r="X462" i="18" l="1"/>
  <c r="Z462" i="18"/>
  <c r="Y462" i="18"/>
  <c r="AG462" i="18"/>
  <c r="V462" i="18"/>
  <c r="DA475" i="21" l="1"/>
  <c r="DB475" i="21"/>
  <c r="DC475" i="21"/>
  <c r="BW475" i="21"/>
  <c r="BX475" i="21"/>
  <c r="CD475" i="21"/>
  <c r="CE475" i="21"/>
  <c r="CF475" i="21"/>
  <c r="CG475" i="21"/>
  <c r="CH475" i="21"/>
  <c r="BS475" i="21"/>
  <c r="BQ475" i="21"/>
  <c r="B461" i="18"/>
  <c r="D461" i="18"/>
  <c r="F461" i="18"/>
  <c r="W461" i="18" s="1"/>
  <c r="H461" i="18"/>
  <c r="J461" i="18"/>
  <c r="L461" i="18" s="1"/>
  <c r="N461" i="18"/>
  <c r="P461" i="18"/>
  <c r="R461" i="18"/>
  <c r="T461" i="18"/>
  <c r="AC461" i="18"/>
  <c r="AD461" i="18" s="1"/>
  <c r="DA474" i="21"/>
  <c r="DB474" i="21"/>
  <c r="DC474" i="21"/>
  <c r="Z461" i="18" l="1"/>
  <c r="Y461" i="18"/>
  <c r="X461" i="18"/>
  <c r="V461" i="18"/>
  <c r="AE461" i="18"/>
  <c r="AG461" i="18"/>
  <c r="AI461" i="18" s="1"/>
  <c r="BW474" i="21" l="1"/>
  <c r="BX474" i="21"/>
  <c r="BZ474" i="21"/>
  <c r="CD474" i="21"/>
  <c r="CE474" i="21"/>
  <c r="CF474" i="21"/>
  <c r="CG474" i="21"/>
  <c r="CH474" i="21"/>
  <c r="BS474" i="21"/>
  <c r="BQ474" i="21"/>
  <c r="B460" i="18"/>
  <c r="D460" i="18"/>
  <c r="F460" i="18"/>
  <c r="H460" i="18" s="1"/>
  <c r="J460" i="18"/>
  <c r="X460" i="18" s="1"/>
  <c r="N460" i="18"/>
  <c r="P460" i="18"/>
  <c r="R460" i="18"/>
  <c r="T460" i="18"/>
  <c r="V460" i="18"/>
  <c r="W460" i="18"/>
  <c r="Y460" i="18"/>
  <c r="Z460" i="18"/>
  <c r="AC460" i="18"/>
  <c r="AD460" i="18"/>
  <c r="AE460" i="18"/>
  <c r="AG460" i="18"/>
  <c r="AI460" i="18"/>
  <c r="L460" i="18" l="1"/>
  <c r="DA473" i="21" l="1"/>
  <c r="DB473" i="21"/>
  <c r="DC473" i="21"/>
  <c r="BW473" i="21"/>
  <c r="BX473" i="21" s="1"/>
  <c r="BZ473" i="21"/>
  <c r="CD473" i="21"/>
  <c r="CE473" i="21"/>
  <c r="CF473" i="21"/>
  <c r="CG473" i="21"/>
  <c r="CH473" i="21"/>
  <c r="BS473" i="21"/>
  <c r="BQ473" i="21"/>
  <c r="B459" i="18"/>
  <c r="D459" i="18"/>
  <c r="F459" i="18"/>
  <c r="H459" i="18" s="1"/>
  <c r="J459" i="18"/>
  <c r="X459" i="18" s="1"/>
  <c r="N459" i="18"/>
  <c r="P459" i="18"/>
  <c r="R459" i="18"/>
  <c r="T459" i="18"/>
  <c r="V459" i="18"/>
  <c r="Y459" i="18"/>
  <c r="Z459" i="18"/>
  <c r="AC459" i="18"/>
  <c r="AE459" i="18" s="1"/>
  <c r="AD459" i="18"/>
  <c r="AG459" i="18"/>
  <c r="AI459" i="18"/>
  <c r="DA472" i="21"/>
  <c r="DB472" i="21"/>
  <c r="BW472" i="21"/>
  <c r="BX472" i="21"/>
  <c r="BZ472" i="21"/>
  <c r="CD472" i="21"/>
  <c r="CE472" i="21"/>
  <c r="CF472" i="21"/>
  <c r="CG472" i="21"/>
  <c r="CH472" i="21"/>
  <c r="BS472" i="21"/>
  <c r="BQ472" i="21"/>
  <c r="DC472" i="21"/>
  <c r="B458" i="18"/>
  <c r="V458" i="18" s="1"/>
  <c r="D458" i="18"/>
  <c r="F458" i="18"/>
  <c r="H458" i="18" s="1"/>
  <c r="J458" i="18"/>
  <c r="L458" i="18"/>
  <c r="N458" i="18"/>
  <c r="P458" i="18"/>
  <c r="R458" i="18"/>
  <c r="T458" i="18" s="1"/>
  <c r="X458" i="18"/>
  <c r="Y458" i="18"/>
  <c r="Z458" i="18"/>
  <c r="AC458" i="18"/>
  <c r="AD458" i="18" s="1"/>
  <c r="AE458" i="18"/>
  <c r="AG458" i="18"/>
  <c r="AI458" i="18"/>
  <c r="CH471" i="21"/>
  <c r="CG471" i="21"/>
  <c r="CF471" i="21"/>
  <c r="CE471" i="21"/>
  <c r="CD471" i="21"/>
  <c r="BX471" i="21"/>
  <c r="BW471" i="21"/>
  <c r="BQ471" i="21"/>
  <c r="BS471" i="21" s="1"/>
  <c r="W459" i="18" l="1"/>
  <c r="L459" i="18"/>
  <c r="W458" i="18"/>
  <c r="BZ471" i="21"/>
  <c r="DC471" i="21"/>
  <c r="DB471" i="21"/>
  <c r="DA471" i="21"/>
  <c r="B457" i="18" l="1"/>
  <c r="V457" i="18" s="1"/>
  <c r="D457" i="18"/>
  <c r="F457" i="18"/>
  <c r="W457" i="18" s="1"/>
  <c r="H457" i="18"/>
  <c r="J457" i="18"/>
  <c r="L457" i="18"/>
  <c r="N457" i="18"/>
  <c r="P457" i="18"/>
  <c r="R457" i="18"/>
  <c r="T457" i="18"/>
  <c r="AC457" i="18"/>
  <c r="AD457" i="18" s="1"/>
  <c r="Y457" i="18" l="1"/>
  <c r="X457" i="18"/>
  <c r="AE457" i="18"/>
  <c r="Z457" i="18"/>
  <c r="AG457" i="18"/>
  <c r="AI457" i="18" s="1"/>
  <c r="DA470" i="21" l="1"/>
  <c r="DB470" i="21"/>
  <c r="DC470" i="21"/>
  <c r="CD470" i="21"/>
  <c r="CE470" i="21"/>
  <c r="CF470" i="21"/>
  <c r="CG470" i="21"/>
  <c r="CH470" i="21"/>
  <c r="BW470" i="21"/>
  <c r="BX470" i="21"/>
  <c r="BZ470" i="21"/>
  <c r="BS470" i="21"/>
  <c r="BQ470" i="21"/>
  <c r="B456" i="18"/>
  <c r="V456" i="18" s="1"/>
  <c r="F456" i="18"/>
  <c r="W456" i="18" s="1"/>
  <c r="J456" i="18"/>
  <c r="N456" i="18"/>
  <c r="R456" i="18"/>
  <c r="AC456" i="18"/>
  <c r="Z456" i="18" l="1"/>
  <c r="X456" i="18"/>
  <c r="Y456" i="18"/>
  <c r="AG456" i="18"/>
  <c r="AI456" i="18" l="1"/>
  <c r="BW469" i="21"/>
  <c r="BZ469" i="21"/>
  <c r="CD469" i="21"/>
  <c r="CE469" i="21"/>
  <c r="CF469" i="21"/>
  <c r="CG469" i="21"/>
  <c r="CH469" i="21"/>
  <c r="BS469" i="21"/>
  <c r="DC469" i="21" s="1"/>
  <c r="BQ469" i="21"/>
  <c r="B455" i="18" l="1"/>
  <c r="V455" i="18" s="1"/>
  <c r="F455" i="18"/>
  <c r="J455" i="18"/>
  <c r="N455" i="18"/>
  <c r="R455" i="18"/>
  <c r="AC455" i="18"/>
  <c r="W455" i="18" l="1"/>
  <c r="AG455" i="18"/>
  <c r="AI455" i="18" s="1"/>
  <c r="Z455" i="18"/>
  <c r="Y455" i="18"/>
  <c r="X455" i="18"/>
  <c r="CD468" i="21" l="1"/>
  <c r="CE468" i="21"/>
  <c r="CF468" i="21"/>
  <c r="CG468" i="21"/>
  <c r="CH468" i="21"/>
  <c r="BW468" i="21"/>
  <c r="BZ468" i="21"/>
  <c r="BQ468" i="21"/>
  <c r="BS468" i="21" s="1"/>
  <c r="DC468" i="21" s="1"/>
  <c r="B454" i="18" l="1"/>
  <c r="F454" i="18"/>
  <c r="J454" i="18"/>
  <c r="N454" i="18"/>
  <c r="Y454" i="18" s="1"/>
  <c r="R454" i="18"/>
  <c r="V454" i="18"/>
  <c r="W454" i="18"/>
  <c r="Z454" i="18"/>
  <c r="AC454" i="18"/>
  <c r="X454" i="18" s="1"/>
  <c r="AG454" i="18"/>
  <c r="AI454" i="18" l="1"/>
  <c r="BW467" i="21"/>
  <c r="BZ467" i="21"/>
  <c r="CD467" i="21"/>
  <c r="CE467" i="21"/>
  <c r="CF467" i="21"/>
  <c r="CG467" i="21"/>
  <c r="CH467" i="21"/>
  <c r="BQ467" i="21"/>
  <c r="BS467" i="21" s="1"/>
  <c r="DC467" i="21" l="1"/>
  <c r="B453" i="18"/>
  <c r="F453" i="18"/>
  <c r="J453" i="18"/>
  <c r="N453" i="18"/>
  <c r="R453" i="18"/>
  <c r="AC453" i="18"/>
  <c r="BW466" i="21"/>
  <c r="BZ466" i="21"/>
  <c r="CD466" i="21"/>
  <c r="CE466" i="21"/>
  <c r="CF466" i="21"/>
  <c r="CG466" i="21"/>
  <c r="CH466" i="21"/>
  <c r="BQ466" i="21"/>
  <c r="BS466" i="21" s="1"/>
  <c r="W453" i="18" l="1"/>
  <c r="Y453" i="18"/>
  <c r="X453" i="18"/>
  <c r="Z453" i="18"/>
  <c r="V453" i="18"/>
  <c r="AG453" i="18"/>
  <c r="AI453" i="18" s="1"/>
  <c r="DC466" i="21" l="1"/>
  <c r="B452" i="18" l="1"/>
  <c r="F452" i="18"/>
  <c r="J452" i="18"/>
  <c r="N452" i="18"/>
  <c r="R452" i="18"/>
  <c r="AC452" i="18"/>
  <c r="W452" i="18" l="1"/>
  <c r="V452" i="18"/>
  <c r="Z452" i="18"/>
  <c r="Y452" i="18"/>
  <c r="X452" i="18"/>
  <c r="AG452" i="18"/>
  <c r="AI452" i="18" s="1"/>
  <c r="CD465" i="21"/>
  <c r="CE465" i="21"/>
  <c r="CF465" i="21"/>
  <c r="CG465" i="21"/>
  <c r="CH465" i="21"/>
  <c r="BW465" i="21" l="1"/>
  <c r="BZ465" i="21"/>
  <c r="BQ465" i="21"/>
  <c r="BS465" i="21" s="1"/>
  <c r="DC465" i="21" l="1"/>
  <c r="B451" i="18"/>
  <c r="F451" i="18"/>
  <c r="J451" i="18"/>
  <c r="N451" i="18"/>
  <c r="R451" i="18"/>
  <c r="AC451" i="18"/>
  <c r="BW464" i="21"/>
  <c r="CD464" i="21"/>
  <c r="CE464" i="21"/>
  <c r="CF464" i="21"/>
  <c r="CG464" i="21"/>
  <c r="CH464" i="21"/>
  <c r="BQ464" i="21"/>
  <c r="BS464" i="21" l="1"/>
  <c r="Y451" i="18"/>
  <c r="X451" i="18"/>
  <c r="W451" i="18"/>
  <c r="V451" i="18"/>
  <c r="AG451" i="18"/>
  <c r="Z451" i="18"/>
  <c r="DC464" i="21" l="1"/>
  <c r="B450" i="18"/>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D456" i="18" s="1"/>
  <c r="F445" i="18"/>
  <c r="H456" i="18" s="1"/>
  <c r="J445" i="18"/>
  <c r="L456" i="18" s="1"/>
  <c r="N445" i="18"/>
  <c r="P456" i="18" s="1"/>
  <c r="R445" i="18"/>
  <c r="T456" i="18" s="1"/>
  <c r="AC445" i="18"/>
  <c r="AD456" i="18" s="1"/>
  <c r="BW458" i="21"/>
  <c r="CD458" i="21"/>
  <c r="CE458" i="21"/>
  <c r="CF458" i="21"/>
  <c r="CG458" i="21"/>
  <c r="CH458" i="21"/>
  <c r="BQ458" i="21"/>
  <c r="BS458" i="21" s="1"/>
  <c r="DB469" i="21" s="1"/>
  <c r="DC458" i="21" l="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BZ464" i="21" l="1"/>
  <c r="AI451" i="18" l="1"/>
  <c r="BZ463" i="21"/>
  <c r="CA474" i="21" s="1"/>
  <c r="AI450" i="18" l="1"/>
  <c r="AJ461" i="18" s="1"/>
  <c r="AK461" i="18" s="1"/>
  <c r="AL461" i="18"/>
  <c r="BZ462" i="21"/>
  <c r="CA473" i="21" s="1"/>
  <c r="AI449" i="18" l="1"/>
  <c r="AJ460" i="18" s="1"/>
  <c r="AK460" i="18" s="1"/>
  <c r="AL460" i="18"/>
  <c r="BZ461" i="21"/>
  <c r="CA472" i="21" s="1"/>
  <c r="AI448" i="18" l="1"/>
  <c r="AJ459" i="18" s="1"/>
  <c r="AK459" i="18" s="1"/>
  <c r="AL459" i="18"/>
  <c r="BZ460" i="21"/>
  <c r="CA471" i="21" s="1"/>
  <c r="AI447" i="18" l="1"/>
  <c r="AJ458" i="18" s="1"/>
  <c r="AK458" i="18" s="1"/>
  <c r="AL458" i="18"/>
  <c r="BZ459" i="21"/>
  <c r="CA470" i="21" s="1"/>
  <c r="AI446" i="18" l="1"/>
  <c r="AJ457" i="18" s="1"/>
  <c r="AK457" i="18" s="1"/>
  <c r="AL457" i="18"/>
  <c r="BZ456" i="21"/>
  <c r="BZ458" i="21"/>
  <c r="CA469" i="21" s="1"/>
  <c r="BZ454" i="21"/>
  <c r="BZ457" i="21"/>
  <c r="CA468" i="21" s="1"/>
  <c r="BZ455" i="21"/>
  <c r="CA466" i="21" l="1"/>
  <c r="AI445" i="18"/>
  <c r="AJ456" i="18" s="1"/>
  <c r="AK456" i="18" s="1"/>
  <c r="AL456" i="18"/>
  <c r="AI444" i="18"/>
  <c r="AJ455" i="18" s="1"/>
  <c r="AK455" i="18" s="1"/>
  <c r="AL455" i="18"/>
  <c r="AI443" i="18"/>
  <c r="AL454" i="18"/>
  <c r="AI442" i="18"/>
  <c r="AL453" i="18"/>
  <c r="CA467" i="21"/>
  <c r="AI441" i="18"/>
  <c r="AJ452" i="18" s="1"/>
  <c r="AK452" i="18" s="1"/>
  <c r="AL452" i="18"/>
  <c r="CA465" i="21"/>
  <c r="BZ453" i="21"/>
  <c r="CA464" i="21" s="1"/>
  <c r="AJ454" i="18" l="1"/>
  <c r="AK454" i="18" s="1"/>
  <c r="AJ453" i="18"/>
  <c r="AK453" i="18" s="1"/>
  <c r="BZ452" i="2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 r="BZ475" i="21" l="1"/>
  <c r="CA479" i="21" s="1"/>
  <c r="AL465" i="18" l="1"/>
  <c r="AL466" i="18"/>
  <c r="CA477" i="21"/>
  <c r="CA478" i="21"/>
  <c r="AL463" i="18"/>
  <c r="AL464" i="18"/>
  <c r="CA475" i="21"/>
  <c r="CA476" i="21"/>
  <c r="AI462" i="18"/>
  <c r="AJ466" i="18" s="1"/>
  <c r="AK466" i="18" s="1"/>
  <c r="AL462" i="18"/>
  <c r="AJ464" i="18" l="1"/>
  <c r="AK464" i="18" s="1"/>
  <c r="AJ465" i="18"/>
  <c r="AK465" i="18" s="1"/>
  <c r="AJ462" i="18"/>
  <c r="AK462" i="18" s="1"/>
  <c r="AJ463" i="18"/>
  <c r="AK46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0"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<sst xmlns="http://schemas.openxmlformats.org/spreadsheetml/2006/main" count="2606" uniqueCount="830">
  <si>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</si>
  <si>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</si>
  <si>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</si>
  <si>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</si>
  <si>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</si>
  <si>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</si>
  <si>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</si>
  <si>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</si>
  <si>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</si>
  <si>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</si>
  <si>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</si>
  <si>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</si>
  <si>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</si>
  <si>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</si>
  <si>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</si>
  <si>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</si>
  <si>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</si>
  <si>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</si>
  <si>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</si>
  <si>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</si>
  <si>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</si>
  <si>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</si>
  <si>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</si>
  <si>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</si>
  <si>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</si>
  <si>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</si>
  <si>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</si>
  <si>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</si>
  <si>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</si>
  <si>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</si>
  <si>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</si>
  <si>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</si>
  <si>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</si>
  <si>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</si>
  <si>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</si>
  <si>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</si>
  <si>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</si>
  <si>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</si>
  <si>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</si>
  <si>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</si>
  <si>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</si>
  <si>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</si>
  <si>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</si>
  <si>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</si>
  <si>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</si>
  <si>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</si>
  <si>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</si>
  <si>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</si>
  <si>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</si>
  <si>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</si>
  <si>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</si>
  <si>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</si>
  <si>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</si>
  <si>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</si>
  <si>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</si>
  <si>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</si>
  <si>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</si>
  <si>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</si>
  <si>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</si>
  <si>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</si>
  <si>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</si>
  <si>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</si>
  <si>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</si>
  <si>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</si>
  <si>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</si>
  <si>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</si>
  <si>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</si>
  <si>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</si>
  <si>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</si>
  <si>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</si>
  <si>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</si>
  <si>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</si>
  <si>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</si>
  <si>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</si>
  <si>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</si>
  <si>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</si>
  <si>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</si>
  <si>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</si>
  <si>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</si>
  <si>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</si>
  <si>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</si>
  <si>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</si>
  <si>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</si>
  <si>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</si>
  <si>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</si>
  <si>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</si>
  <si>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</si>
  <si>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</si>
  <si>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</si>
  <si>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</si>
  <si>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</si>
  <si>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</si>
  <si>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</si>
  <si>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</si>
  <si>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</si>
  <si>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</si>
  <si>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</si>
  <si>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</si>
  <si>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</si>
  <si>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</si>
  <si>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</si>
  <si>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</si>
  <si>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</si>
  <si>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</si>
  <si>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</si>
  <si>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</si>
  <si>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</si>
  <si>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</si>
  <si>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</si>
  <si>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</si>
  <si>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</si>
  <si>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</si>
  <si>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</si>
  <si>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</si>
  <si>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</si>
  <si>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</si>
  <si>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</si>
  <si>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</si>
  <si>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</si>
  <si>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</si>
  <si>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</si>
  <si>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</si>
  <si>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</si>
  <si>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</si>
  <si>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</si>
  <si>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</si>
  <si>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</si>
  <si>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</si>
  <si>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</si>
  <si>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</si>
  <si>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</si>
  <si>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</si>
  <si>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</si>
  <si>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</si>
  <si>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</si>
  <si>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</si>
  <si>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</si>
  <si>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</si>
  <si>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</si>
  <si>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</si>
  <si>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</si>
  <si>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</si>
  <si>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</si>
  <si>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</si>
  <si>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</si>
  <si>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</si>
  <si>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</si>
  <si>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</si>
  <si>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</si>
  <si>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</si>
  <si>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</si>
  <si>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</si>
  <si>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</si>
  <si>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</si>
  <si>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</si>
  <si>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</si>
  <si>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</si>
  <si>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</si>
  <si>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</si>
  <si>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</si>
  <si>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</si>
  <si>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</si>
  <si>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</si>
  <si>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</si>
  <si>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</si>
  <si>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</si>
  <si>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</si>
  <si>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</si>
  <si>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</si>
  <si>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</si>
  <si>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</si>
  <si>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</si>
  <si>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</si>
  <si>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</si>
  <si>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</si>
  <si>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</si>
  <si>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</si>
  <si>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</si>
  <si>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</si>
  <si>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</si>
  <si>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</si>
  <si>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</si>
  <si>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</si>
  <si>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</si>
  <si>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</si>
  <si>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</si>
  <si>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</si>
  <si>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</si>
  <si>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</si>
  <si>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</si>
  <si>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</si>
  <si>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</si>
  <si>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</si>
  <si>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</si>
  <si>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</si>
  <si>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</si>
  <si>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</si>
  <si>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</si>
  <si>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</si>
  <si>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</si>
  <si>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</si>
  <si>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</si>
  <si>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</si>
  <si>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</si>
  <si>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</si>
  <si>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</si>
  <si>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</si>
  <si>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</si>
  <si>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</si>
  <si>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</si>
  <si>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</si>
  <si>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</si>
  <si>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</si>
  <si>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</si>
  <si>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</si>
  <si>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</si>
  <si>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</si>
  <si>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</si>
  <si>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</si>
  <si>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</si>
  <si>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</si>
  <si>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</si>
  <si>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</si>
  <si>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</si>
  <si>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</si>
  <si>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</si>
  <si>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</si>
  <si>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</si>
  <si>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</si>
  <si>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</si>
  <si>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</si>
  <si>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</si>
  <si>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</si>
  <si>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</si>
  <si>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</si>
  <si>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</si>
  <si>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</si>
  <si>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</si>
  <si>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</si>
  <si>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</si>
  <si>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</si>
  <si>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</si>
  <si>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</si>
  <si>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</si>
  <si>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</si>
  <si>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</si>
  <si>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</si>
  <si>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</si>
  <si>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</si>
  <si>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</si>
  <si>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</si>
  <si>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</si>
  <si>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</si>
  <si>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</si>
  <si>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</si>
  <si>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</si>
  <si>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</si>
  <si>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</si>
  <si>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</si>
  <si>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</si>
  <si>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</si>
  <si>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</si>
  <si>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</si>
  <si>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</si>
  <si>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</si>
  <si>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</si>
  <si>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</si>
  <si>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</si>
  <si>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</si>
  <si>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</si>
  <si>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</si>
  <si>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</si>
  <si>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</si>
  <si>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</si>
  <si>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</si>
  <si>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</si>
  <si>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</si>
  <si>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</si>
  <si>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</si>
  <si>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</si>
  <si>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</si>
  <si>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</si>
  <si>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</si>
  <si>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</si>
  <si>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</si>
  <si>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</si>
  <si>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</si>
  <si>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</si>
  <si>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</si>
  <si>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</si>
  <si>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</si>
  <si>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</si>
  <si>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</si>
  <si>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</si>
  <si>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</si>
  <si>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</si>
  <si>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</si>
  <si>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</si>
  <si>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</si>
  <si>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</si>
  <si>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</si>
  <si>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</si>
  <si>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</si>
  <si>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</si>
  <si>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</si>
  <si>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</si>
  <si>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</si>
  <si>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</si>
  <si>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</si>
  <si>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</si>
  <si>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</si>
  <si>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</si>
  <si>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</si>
  <si>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</si>
  <si>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</si>
  <si>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</si>
  <si>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</si>
  <si>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</si>
  <si>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</si>
  <si>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</si>
  <si>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</si>
  <si>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</si>
  <si>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</si>
  <si>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</si>
  <si>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</si>
  <si>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</si>
  <si>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</si>
  <si>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</si>
  <si>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</si>
  <si>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</si>
  <si>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</si>
  <si>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</si>
  <si>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</si>
  <si>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</si>
  <si>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</si>
  <si>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</si>
  <si>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</si>
  <si>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</si>
  <si>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</si>
  <si>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</si>
  <si>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</si>
  <si>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</si>
  <si>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</si>
  <si>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</si>
  <si>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</si>
  <si>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</si>
  <si>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</si>
  <si>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</si>
  <si>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</si>
  <si>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</si>
  <si>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</si>
  <si>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</si>
  <si>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</si>
  <si>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</si>
  <si>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</si>
  <si>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</si>
  <si>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</si>
  <si>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</si>
  <si>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</si>
  <si>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</si>
  <si>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</si>
  <si>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</si>
  <si>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</si>
  <si>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</si>
  <si>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</si>
  <si>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</si>
  <si>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</si>
  <si>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</si>
  <si>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</si>
  <si>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</si>
  <si>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</si>
  <si>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</si>
  <si>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</si>
  <si>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</si>
  <si>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</si>
  <si>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</si>
  <si>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</si>
  <si>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</si>
  <si>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</si>
  <si>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</si>
  <si>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</si>
  <si>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</si>
  <si>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</si>
  <si>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</si>
  <si>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</si>
  <si>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</si>
  <si>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</si>
  <si>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</si>
  <si>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</si>
  <si>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</si>
  <si>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</si>
  <si>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</si>
  <si>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</si>
  <si>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</si>
  <si>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</si>
  <si>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</si>
  <si>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</si>
  <si>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</si>
  <si>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</si>
  <si>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</si>
  <si>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</si>
  <si>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</si>
  <si>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</si>
  <si>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</si>
  <si>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</si>
  <si>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</si>
  <si>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</si>
  <si>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</si>
  <si>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</si>
  <si>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</si>
  <si>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</si>
  <si>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</si>
  <si>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</si>
  <si>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</si>
  <si>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</si>
  <si>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</si>
  <si>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</si>
  <si>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</si>
  <si>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</si>
  <si>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</si>
  <si>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</si>
  <si>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</si>
  <si>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</si>
  <si>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</si>
  <si>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</si>
  <si>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</si>
  <si>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</si>
  <si>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</si>
  <si>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</si>
  <si>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</si>
  <si>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</si>
  <si>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</si>
  <si>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</si>
  <si>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</si>
  <si>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</si>
  <si>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</si>
  <si>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</si>
  <si>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</si>
  <si>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</si>
  <si>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</si>
  <si>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</si>
  <si>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</si>
  <si>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</si>
  <si>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</si>
  <si>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</si>
  <si>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</si>
  <si>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</si>
  <si>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</si>
  <si>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</si>
  <si>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</si>
  <si>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</si>
  <si>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</si>
  <si>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</si>
  <si>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</si>
  <si>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</si>
  <si>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</si>
  <si>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</si>
  <si>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</si>
  <si>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</si>
  <si>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</si>
  <si>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</si>
  <si>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</si>
  <si>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</si>
  <si>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</si>
  <si>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</si>
  <si>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</si>
  <si>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</si>
  <si>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</si>
  <si>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</si>
  <si>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</si>
  <si>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</si>
  <si>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</si>
  <si>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</si>
  <si>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</si>
  <si>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</si>
  <si>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</si>
  <si>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</si>
  <si>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</si>
  <si>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</si>
  <si>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</si>
  <si>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</si>
  <si>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</si>
  <si>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</si>
  <si>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</si>
  <si>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</si>
  <si>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</si>
  <si>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</si>
  <si>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</si>
  <si>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</si>
  <si>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</si>
  <si>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</si>
  <si>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</si>
  <si>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</si>
  <si>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</si>
  <si>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</si>
  <si>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</si>
  <si>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</si>
  <si>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</si>
  <si>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</si>
  <si>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</si>
  <si>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</si>
  <si>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</si>
  <si>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</si>
  <si>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</si>
  <si>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</si>
  <si>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</si>
  <si>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</si>
  <si>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</si>
  <si>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</si>
  <si>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</si>
  <si>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</si>
  <si>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</si>
  <si>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</si>
  <si>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</si>
  <si>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</si>
  <si>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</si>
  <si>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</si>
  <si>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</si>
  <si>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</si>
  <si>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</si>
  <si>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</si>
  <si>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</si>
  <si>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</si>
  <si>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</si>
  <si>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</si>
  <si>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</si>
  <si>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</si>
  <si>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</si>
  <si>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</si>
  <si>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</si>
  <si>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</si>
  <si>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</si>
  <si>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</si>
  <si>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</si>
  <si>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</si>
  <si>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</si>
  <si>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</si>
  <si>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</si>
  <si>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</si>
  <si>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</si>
  <si>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</si>
  <si>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</si>
  <si>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</si>
  <si>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</si>
  <si>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</si>
  <si>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</si>
  <si>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</si>
  <si>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</si>
  <si>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</si>
  <si>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</si>
  <si>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</si>
  <si>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</si>
  <si>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</si>
  <si>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</si>
  <si>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</si>
  <si>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</si>
  <si>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</si>
  <si>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</si>
  <si>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</si>
  <si>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</si>
  <si>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</si>
  <si>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</si>
  <si>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</si>
  <si>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</si>
  <si>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</si>
  <si>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</si>
  <si>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</si>
  <si>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</si>
  <si>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</si>
  <si>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</si>
  <si>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</si>
  <si>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</si>
  <si>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</si>
  <si>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</si>
  <si>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</si>
  <si>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</si>
  <si>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</si>
  <si>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</si>
  <si>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</si>
  <si>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</si>
  <si>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</si>
  <si>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</si>
  <si>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</si>
  <si>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</si>
  <si>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</si>
  <si>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</si>
  <si>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</si>
  <si>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</si>
  <si>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</si>
  <si>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</si>
  <si>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</si>
  <si>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</si>
  <si>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</si>
  <si>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</si>
  <si>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</si>
  <si>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</si>
  <si>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</si>
  <si>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</si>
  <si>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</si>
  <si>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</si>
  <si>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</si>
  <si>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</si>
  <si>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</si>
  <si>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</si>
  <si>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</si>
  <si>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</si>
  <si>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</si>
  <si>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</si>
  <si>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</si>
  <si>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</si>
  <si>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</si>
  <si>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</si>
  <si>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</si>
  <si>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</si>
  <si>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</si>
  <si>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</si>
  <si>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</si>
  <si>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</si>
  <si>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</si>
  <si>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</si>
  <si>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</si>
  <si>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</si>
  <si>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</si>
  <si>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</si>
  <si>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</si>
  <si>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</si>
  <si>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</si>
  <si>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</si>
  <si>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</si>
  <si>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</si>
  <si>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</si>
  <si>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</si>
  <si>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</si>
  <si>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</si>
  <si>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</si>
  <si>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</si>
  <si>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</si>
  <si>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</si>
  <si>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</si>
  <si>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</si>
  <si>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</si>
  <si>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</si>
  <si>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</si>
  <si>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</si>
  <si>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</si>
  <si>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</si>
  <si>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</si>
  <si>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</si>
  <si>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</si>
  <si>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</si>
  <si>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</si>
  <si>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</si>
  <si>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</si>
  <si>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</si>
  <si>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</si>
  <si>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</si>
  <si>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</si>
  <si>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</si>
  <si>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</si>
  <si>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</si>
  <si>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</si>
  <si>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</si>
  <si>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</si>
  <si>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</si>
  <si>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</si>
  <si>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</si>
  <si>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</si>
  <si>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</si>
  <si>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</si>
  <si>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</si>
  <si>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</si>
  <si>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</si>
  <si>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</si>
  <si>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</si>
  <si>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</si>
  <si>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</si>
  <si>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</si>
  <si>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</si>
  <si>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</si>
  <si>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</si>
  <si>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</si>
  <si>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</si>
  <si>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</si>
  <si>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</si>
  <si>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</si>
  <si>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</si>
  <si>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</si>
  <si>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</si>
  <si>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</si>
  <si>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</si>
  <si>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</si>
  <si>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</si>
  <si>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</si>
  <si>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</si>
  <si>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</si>
  <si>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</si>
  <si>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</si>
  <si>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</si>
  <si>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</si>
  <si>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</si>
  <si>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</si>
  <si>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</si>
  <si>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</si>
  <si>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</si>
  <si>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</si>
  <si>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</si>
  <si>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</si>
  <si>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</si>
  <si>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</si>
  <si>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</si>
  <si>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</si>
  <si>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</si>
  <si>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</si>
  <si>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</si>
  <si>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</si>
  <si>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</si>
  <si>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</si>
  <si>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</si>
  <si>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</si>
  <si>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</si>
  <si>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</si>
  <si>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</si>
  <si>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</si>
  <si>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</si>
  <si>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</si>
  <si>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</si>
  <si>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</si>
  <si>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</si>
  <si>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</si>
  <si>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</si>
  <si>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</si>
  <si>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</si>
  <si>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</si>
  <si>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</si>
  <si>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</si>
  <si>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</si>
  <si>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</si>
  <si>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</si>
  <si>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</si>
  <si>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</si>
  <si>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</si>
  <si>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</si>
  <si>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</si>
  <si>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</si>
  <si>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</si>
  <si>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</si>
  <si>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</si>
  <si>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</si>
  <si>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</si>
  <si>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</si>
  <si>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</si>
  <si>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</si>
  <si>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</si>
  <si>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</si>
  <si>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</si>
  <si>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</si>
  <si>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</si>
  <si>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</si>
  <si>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</si>
  <si>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</si>
  <si>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</si>
  <si>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</si>
  <si>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</si>
  <si>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</si>
  <si>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</si>
  <si>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</si>
  <si>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</si>
  <si>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</si>
  <si>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</si>
  <si>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</si>
  <si>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</si>
  <si>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</si>
  <si>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</si>
  <si>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</si>
  <si>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</si>
  <si>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</si>
  <si>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</si>
  <si>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</si>
  <si>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</si>
  <si>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</si>
  <si>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</si>
  <si>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</si>
  <si>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</si>
  <si>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</si>
  <si>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</si>
  <si>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</si>
  <si>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</si>
  <si>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</si>
  <si>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</si>
  <si>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</si>
  <si>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</si>
  <si>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</si>
  <si>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</si>
  <si>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</si>
  <si>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</si>
  <si>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</si>
  <si>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</si>
  <si>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</si>
  <si>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</si>
  <si>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</si>
  <si>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</si>
  <si>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</si>
  <si>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</si>
  <si>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</si>
  <si>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</si>
  <si>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</si>
  <si>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</si>
  <si>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</si>
  <si>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</si>
  <si>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</si>
  <si>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</si>
  <si>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</si>
  <si>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</si>
  <si>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</si>
  <si>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</si>
  <si>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</si>
  <si>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</si>
  <si>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</si>
  <si>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</si>
  <si>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</si>
  <si>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</si>
  <si>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</si>
  <si>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</si>
  <si>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</si>
  <si>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</si>
  <si>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2021</t>
  </si>
  <si>
    <t>FEDERATED STATES OF MICRONESIA</t>
  </si>
  <si>
    <t>REPUBLIC OF KOSOVO</t>
  </si>
  <si>
    <t>2022</t>
  </si>
  <si>
    <t>March 2022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</si>
</sst>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9">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3" fontId="3" fillId="0" borderId="0" xfId="0" applyNumberFormat="1" applyFont="1"/>
    <xf numFmtId="0" fontId="52" fillId="4" borderId="4" xfId="4" applyFont="1" applyFill="1" applyBorder="1" applyAlignment="1">
      <alignment horizontal="left" indent="1"/>
    </xf>
    <xf numFmtId="0" fontId="49" fillId="4" borderId="4" xfId="3" applyFont="1" applyFill="1" applyBorder="1" applyAlignment="1">
      <alignment horizontal="left" indent="1"/>
    </xf>
    <xf numFmtId="0" fontId="48" fillId="4" borderId="4" xfId="4" applyFont="1" applyFill="1" applyBorder="1" applyAlignment="1">
      <alignment horizontal="left" indent="1"/>
    </xf>
    <xf numFmtId="0" fontId="44" fillId="4" borderId="4" xfId="3" applyFont="1" applyFill="1" applyBorder="1" applyAlignment="1">
      <alignment horizontal="left" indent="1"/>
    </xf>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xr:uid="{00000000-0005-0000-0000-000002000000}"/>
    <cellStyle name="Normal 2 2" xfId="4" xr:uid="{00000000-0005-0000-0000-00000300000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27432.5</c:v>
                </c:pt>
                <c:pt idx="1">
                  <c:v>131030.5</c:v>
                </c:pt>
                <c:pt idx="2">
                  <c:v>198347</c:v>
                </c:pt>
                <c:pt idx="3">
                  <c:v>26076.5</c:v>
                </c:pt>
                <c:pt idx="4">
                  <c:v>1166635.5</c:v>
                </c:pt>
                <c:pt idx="5">
                  <c:v>160446</c:v>
                </c:pt>
                <c:pt idx="6">
                  <c:v>26653</c:v>
                </c:pt>
                <c:pt idx="7">
                  <c:v>5865.5</c:v>
                </c:pt>
                <c:pt idx="8">
                  <c:v>173339</c:v>
                </c:pt>
                <c:pt idx="9">
                  <c:v>79562</c:v>
                </c:pt>
                <c:pt idx="10">
                  <c:v>87980.5</c:v>
                </c:pt>
                <c:pt idx="11">
                  <c:v>212502.5</c:v>
                </c:pt>
                <c:pt idx="12">
                  <c:v>115956.5</c:v>
                </c:pt>
                <c:pt idx="13">
                  <c:v>44270</c:v>
                </c:pt>
                <c:pt idx="14">
                  <c:v>34015.5</c:v>
                </c:pt>
                <c:pt idx="15">
                  <c:v>45473.5</c:v>
                </c:pt>
                <c:pt idx="16">
                  <c:v>21730</c:v>
                </c:pt>
                <c:pt idx="17">
                  <c:v>33423.5</c:v>
                </c:pt>
                <c:pt idx="18">
                  <c:v>12672.5</c:v>
                </c:pt>
                <c:pt idx="19">
                  <c:v>45114</c:v>
                </c:pt>
                <c:pt idx="20">
                  <c:v>55921</c:v>
                </c:pt>
                <c:pt idx="21">
                  <c:v>92035</c:v>
                </c:pt>
                <c:pt idx="22">
                  <c:v>73212.5</c:v>
                </c:pt>
                <c:pt idx="23">
                  <c:v>14574</c:v>
                </c:pt>
                <c:pt idx="24">
                  <c:v>56778</c:v>
                </c:pt>
                <c:pt idx="25">
                  <c:v>117466</c:v>
                </c:pt>
                <c:pt idx="26">
                  <c:v>26113.5</c:v>
                </c:pt>
                <c:pt idx="27">
                  <c:v>112633</c:v>
                </c:pt>
                <c:pt idx="28">
                  <c:v>13741.5</c:v>
                </c:pt>
                <c:pt idx="29">
                  <c:v>49213</c:v>
                </c:pt>
                <c:pt idx="30">
                  <c:v>46042</c:v>
                </c:pt>
                <c:pt idx="31">
                  <c:v>105424</c:v>
                </c:pt>
                <c:pt idx="32">
                  <c:v>75199.5</c:v>
                </c:pt>
                <c:pt idx="33">
                  <c:v>21469.5</c:v>
                </c:pt>
                <c:pt idx="34">
                  <c:v>73328.5</c:v>
                </c:pt>
                <c:pt idx="35">
                  <c:v>42423</c:v>
                </c:pt>
                <c:pt idx="36">
                  <c:v>669621</c:v>
                </c:pt>
                <c:pt idx="37">
                  <c:v>66024.5</c:v>
                </c:pt>
                <c:pt idx="38">
                  <c:v>7229</c:v>
                </c:pt>
                <c:pt idx="39">
                  <c:v>30794.5</c:v>
                </c:pt>
                <c:pt idx="40">
                  <c:v>18521.5</c:v>
                </c:pt>
                <c:pt idx="41">
                  <c:v>48230.5</c:v>
                </c:pt>
                <c:pt idx="42">
                  <c:v>265752</c:v>
                </c:pt>
                <c:pt idx="43">
                  <c:v>99761.5</c:v>
                </c:pt>
                <c:pt idx="44">
                  <c:v>8087</c:v>
                </c:pt>
                <c:pt idx="45">
                  <c:v>88953</c:v>
                </c:pt>
                <c:pt idx="46">
                  <c:v>6832.5</c:v>
                </c:pt>
                <c:pt idx="47">
                  <c:v>56148.5</c:v>
                </c:pt>
                <c:pt idx="48">
                  <c:v>26416</c:v>
                </c:pt>
                <c:pt idx="49">
                  <c:v>9313</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+Charts'!$B$208:$B$480</c:f>
              <c:strCache>
                <c:ptCount val="273"/>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strCache>
            </c:strRef>
          </c:cat>
          <c:val>
            <c:numRef>
              <c:f>'From State&amp;Country +Charts'!$BW$208:$BW$480</c:f>
              <c:numCache>
                <c:formatCode>General_)</c:formatCode>
                <c:ptCount val="273"/>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pt idx="265">
                  <c:v>170937</c:v>
                </c:pt>
                <c:pt idx="266">
                  <c:v>175042</c:v>
                </c:pt>
                <c:pt idx="267">
                  <c:v>176696</c:v>
                </c:pt>
                <c:pt idx="268">
                  <c:v>178677</c:v>
                </c:pt>
                <c:pt idx="269">
                  <c:v>179501</c:v>
                </c:pt>
                <c:pt idx="270">
                  <c:v>181825</c:v>
                </c:pt>
                <c:pt idx="271">
                  <c:v>183258</c:v>
                </c:pt>
                <c:pt idx="272">
                  <c:v>184618</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9"/>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+Charts'!$B$208:$B$480</c:f>
              <c:strCache>
                <c:ptCount val="273"/>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strCache>
            </c:strRef>
          </c:cat>
          <c:val>
            <c:numRef>
              <c:f>'From State&amp;Country +Charts'!$BX$208:$BX$480</c:f>
              <c:numCache>
                <c:formatCode>0.0%</c:formatCode>
                <c:ptCount val="273"/>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pt idx="265">
                  <c:v>0.5408058409951324</c:v>
                </c:pt>
                <c:pt idx="266">
                  <c:v>0.60443267124354949</c:v>
                </c:pt>
                <c:pt idx="267">
                  <c:v>0.61269006808681525</c:v>
                </c:pt>
                <c:pt idx="268">
                  <c:v>0.63193226654975887</c:v>
                </c:pt>
                <c:pt idx="269">
                  <c:v>0.60759641046767809</c:v>
                </c:pt>
                <c:pt idx="270">
                  <c:v>0.6519033342418461</c:v>
                </c:pt>
                <c:pt idx="271">
                  <c:v>0.68915393903641786</c:v>
                </c:pt>
                <c:pt idx="272">
                  <c:v>0.60292074737792589</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9"/>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1174456569294718"/>
          <c:w val="0.90730640959795161"/>
          <c:h val="0.73575582660079064"/>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+Charts'!$B$208:$B$480</c:f>
              <c:strCache>
                <c:ptCount val="273"/>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strCache>
            </c:strRef>
          </c:cat>
          <c:val>
            <c:numRef>
              <c:f>'From State&amp;Country +Charts'!$CD$208:$CD$480</c:f>
              <c:numCache>
                <c:formatCode>General_)</c:formatCode>
                <c:ptCount val="273"/>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pt idx="265">
                  <c:v>39007</c:v>
                </c:pt>
                <c:pt idx="266">
                  <c:v>40023</c:v>
                </c:pt>
                <c:pt idx="267">
                  <c:v>40348</c:v>
                </c:pt>
                <c:pt idx="268">
                  <c:v>40599</c:v>
                </c:pt>
                <c:pt idx="269">
                  <c:v>40548</c:v>
                </c:pt>
                <c:pt idx="270">
                  <c:v>40967</c:v>
                </c:pt>
                <c:pt idx="271">
                  <c:v>41019</c:v>
                </c:pt>
                <c:pt idx="272">
                  <c:v>41220</c:v>
                </c:pt>
              </c:numCache>
            </c:numRef>
          </c:val>
          <c:smooth val="0"/>
          <c:extLs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+Charts'!$B$208:$B$480</c:f>
              <c:strCache>
                <c:ptCount val="273"/>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strCache>
            </c:strRef>
          </c:cat>
          <c:val>
            <c:numRef>
              <c:f>'From State&amp;Country +Charts'!$CE$208:$CE$480</c:f>
              <c:numCache>
                <c:formatCode>General_)</c:formatCode>
                <c:ptCount val="273"/>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pt idx="265">
                  <c:v>20657</c:v>
                </c:pt>
                <c:pt idx="266">
                  <c:v>20974</c:v>
                </c:pt>
                <c:pt idx="267">
                  <c:v>20966</c:v>
                </c:pt>
                <c:pt idx="268">
                  <c:v>21096</c:v>
                </c:pt>
                <c:pt idx="269">
                  <c:v>21032</c:v>
                </c:pt>
                <c:pt idx="270">
                  <c:v>21106</c:v>
                </c:pt>
                <c:pt idx="271">
                  <c:v>21125</c:v>
                </c:pt>
                <c:pt idx="272">
                  <c:v>20949</c:v>
                </c:pt>
              </c:numCache>
            </c:numRef>
          </c:val>
          <c:smooth val="0"/>
          <c:extLs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+Charts'!$B$208:$B$480</c:f>
              <c:strCache>
                <c:ptCount val="273"/>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strCache>
            </c:strRef>
          </c:cat>
          <c:val>
            <c:numRef>
              <c:f>'From State&amp;Country +Charts'!$CF$208:$CF$480</c:f>
              <c:numCache>
                <c:formatCode>General_)</c:formatCode>
                <c:ptCount val="273"/>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pt idx="265">
                  <c:v>9615</c:v>
                </c:pt>
                <c:pt idx="266">
                  <c:v>9914</c:v>
                </c:pt>
                <c:pt idx="267">
                  <c:v>10003</c:v>
                </c:pt>
                <c:pt idx="268">
                  <c:v>10203</c:v>
                </c:pt>
                <c:pt idx="269">
                  <c:v>10328</c:v>
                </c:pt>
                <c:pt idx="270">
                  <c:v>10535</c:v>
                </c:pt>
                <c:pt idx="271">
                  <c:v>10579</c:v>
                </c:pt>
                <c:pt idx="272">
                  <c:v>10751</c:v>
                </c:pt>
              </c:numCache>
            </c:numRef>
          </c:val>
          <c:smooth val="0"/>
          <c:extLs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+Charts'!$B$208:$B$480</c:f>
              <c:strCache>
                <c:ptCount val="273"/>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strCache>
            </c:strRef>
          </c:cat>
          <c:val>
            <c:numRef>
              <c:f>'From State&amp;Country +Charts'!$CG$208:$CG$480</c:f>
              <c:numCache>
                <c:formatCode>General_)</c:formatCode>
                <c:ptCount val="273"/>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pt idx="265">
                  <c:v>7094</c:v>
                </c:pt>
                <c:pt idx="266">
                  <c:v>7277</c:v>
                </c:pt>
                <c:pt idx="267">
                  <c:v>7327</c:v>
                </c:pt>
                <c:pt idx="268">
                  <c:v>7437</c:v>
                </c:pt>
                <c:pt idx="269">
                  <c:v>7532</c:v>
                </c:pt>
                <c:pt idx="270">
                  <c:v>7618</c:v>
                </c:pt>
                <c:pt idx="271">
                  <c:v>7673</c:v>
                </c:pt>
                <c:pt idx="272">
                  <c:v>7660</c:v>
                </c:pt>
              </c:numCache>
            </c:numRef>
          </c:val>
          <c:smooth val="0"/>
          <c:extLs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+Charts'!$B$208:$B$480</c:f>
              <c:strCache>
                <c:ptCount val="273"/>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strCache>
            </c:strRef>
          </c:cat>
          <c:val>
            <c:numRef>
              <c:f>'From State&amp;Country +Charts'!$CH$208:$CH$480</c:f>
              <c:numCache>
                <c:formatCode>General_)</c:formatCode>
                <c:ptCount val="273"/>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pt idx="265">
                  <c:v>6084</c:v>
                </c:pt>
                <c:pt idx="266">
                  <c:v>6151</c:v>
                </c:pt>
                <c:pt idx="267">
                  <c:v>6140</c:v>
                </c:pt>
                <c:pt idx="268">
                  <c:v>6136</c:v>
                </c:pt>
                <c:pt idx="269">
                  <c:v>6183</c:v>
                </c:pt>
                <c:pt idx="270">
                  <c:v>6237</c:v>
                </c:pt>
                <c:pt idx="271">
                  <c:v>6236</c:v>
                </c:pt>
                <c:pt idx="272">
                  <c:v>6310</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9"/>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1504108546798709"/>
          <c:y val="0.1143222166331567"/>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5"/>
  <sheetViews>
    <sheetView showGridLines="0" zoomScaleNormal="100" workbookViewId="0">
      <selection activeCell="B3" sqref="B3:H12"/>
    </sheetView>
  </sheetViews>
  <sheetFormatPr defaultColWidth="8.90625" defaultRowHeight="13.8" x14ac:dyDescent="0.25"/>
  <cols>
    <col min="1" max="1" width="3.08984375" style="49" customWidth="1"/>
    <col min="2" max="2" width="19.36328125" style="48" customWidth="1"/>
    <col min="3" max="4" width="11" style="48" customWidth="1"/>
    <col min="5" max="5" width="12" style="48" customWidth="1"/>
    <col min="6" max="6" width="12.26953125" style="48" bestFit="1" customWidth="1"/>
    <col min="7" max="7" width="11.7265625" style="48" customWidth="1"/>
    <col min="8" max="8" width="12" style="48" customWidth="1"/>
    <col min="9" max="9" width="9.1796875" style="48" customWidth="1"/>
    <col min="10" max="16384" width="8.90625" style="49"/>
  </cols>
  <sheetData>
    <row r="2" spans="2:10" ht="14.4" thickBot="1" x14ac:dyDescent="0.3"/>
    <row r="3" spans="2:10" s="100" customFormat="1" ht="26.55" customHeight="1" thickTop="1" thickBot="1" x14ac:dyDescent="0.35">
      <c r="B3" s="99"/>
      <c r="C3" s="137"/>
      <c r="D3" s="101">
        <f>'OSDR Data'!A$467</f>
        <v>44621</v>
      </c>
      <c r="E3" s="102"/>
      <c r="F3" s="103"/>
      <c r="G3" s="104" t="s">
        <v>631</v>
      </c>
      <c r="H3" s="105">
        <f>D3</f>
        <v>44621</v>
      </c>
      <c r="I3" s="106"/>
    </row>
    <row r="4" spans="2:10" ht="21.3" customHeight="1" thickBot="1" x14ac:dyDescent="0.35">
      <c r="B4" s="92"/>
      <c r="C4" s="151" t="s">
        <v>828</v>
      </c>
      <c r="D4" s="151" t="s">
        <v>825</v>
      </c>
      <c r="E4" s="148" t="s">
        <v>323</v>
      </c>
      <c r="F4" s="93" t="str">
        <f>C4</f>
        <v>2022</v>
      </c>
      <c r="G4" s="91" t="str">
        <f>D4</f>
        <v>2021</v>
      </c>
      <c r="H4" s="94" t="s">
        <v>323</v>
      </c>
      <c r="I4" s="50"/>
    </row>
    <row r="5" spans="2:10" ht="25.35" customHeight="1" thickTop="1" x14ac:dyDescent="0.25">
      <c r="B5" s="138" t="s">
        <v>316</v>
      </c>
      <c r="C5" s="96">
        <f>'OSDR Data'!AG$467</f>
        <v>15409</v>
      </c>
      <c r="D5" s="95">
        <f>'OSDR Data'!AC$455</f>
        <v>14049</v>
      </c>
      <c r="E5" s="149">
        <f>IFERROR(ROUND(((C5-D5)/D5)*100,1),100)</f>
        <v>9.6999999999999993</v>
      </c>
      <c r="F5" s="97">
        <f>'OSDR Data'!AD$467</f>
        <v>184618</v>
      </c>
      <c r="G5" s="95">
        <f>'OSDR Data'!AD$455</f>
        <v>115176</v>
      </c>
      <c r="H5" s="98">
        <f>ROUND(((F5-G5)/G5)*100,1)</f>
        <v>60.3</v>
      </c>
      <c r="I5" s="51"/>
      <c r="J5" s="52" t="s">
        <v>320</v>
      </c>
    </row>
    <row r="6" spans="2:10" ht="25.35" customHeight="1" thickBot="1" x14ac:dyDescent="0.3">
      <c r="B6" s="147" t="s">
        <v>654</v>
      </c>
      <c r="C6" s="125">
        <f>ROUND(C5/$J16,0)</f>
        <v>3852</v>
      </c>
      <c r="D6" s="146">
        <f>ROUND(D5/$J17,0)</f>
        <v>3512</v>
      </c>
      <c r="E6" s="150">
        <f>IFERROR(ROUND(((C6-D6)/D6)*100,1),100)</f>
        <v>9.6999999999999993</v>
      </c>
      <c r="F6" s="126">
        <f>ROUND(F5/$H27,0)</f>
        <v>3550</v>
      </c>
      <c r="G6" s="146">
        <f>ROUND(G5/$H28,0)</f>
        <v>2215</v>
      </c>
      <c r="H6" s="127">
        <f>ROUND(((F6-G6)/G6)*100,1)</f>
        <v>60.3</v>
      </c>
      <c r="I6" s="51"/>
      <c r="J6" s="75">
        <f>C5-D5</f>
        <v>1360</v>
      </c>
    </row>
    <row r="7" spans="2:10" ht="21.15" hidden="1" customHeight="1" thickTop="1" thickBot="1" x14ac:dyDescent="0.3">
      <c r="B7" s="224" t="s">
        <v>657</v>
      </c>
      <c r="C7" s="225"/>
      <c r="D7" s="225"/>
      <c r="E7" s="225"/>
      <c r="F7" s="225"/>
      <c r="G7" s="225"/>
      <c r="H7" s="226"/>
      <c r="I7" s="51"/>
      <c r="J7" s="75"/>
    </row>
    <row r="8" spans="2:10" ht="20.85" customHeight="1" thickTop="1" x14ac:dyDescent="0.25">
      <c r="B8" s="112" t="s">
        <v>317</v>
      </c>
      <c r="C8" s="114">
        <f>'OSDR Data'!B$467</f>
        <v>3334</v>
      </c>
      <c r="D8" s="113">
        <f>'OSDR Data'!B$455</f>
        <v>3133</v>
      </c>
      <c r="E8" s="115">
        <f t="shared" ref="E8:E12" si="0">IFERROR(ROUND(((C8-D8)/D8)*100,1),100)</f>
        <v>6.4</v>
      </c>
      <c r="F8" s="116">
        <f>'OSDR Data'!D$467</f>
        <v>41220</v>
      </c>
      <c r="G8" s="113">
        <f>'OSDR Data'!D$455</f>
        <v>26701</v>
      </c>
      <c r="H8" s="117">
        <f>ROUND(((F8-G8)/G8)*100,1)</f>
        <v>54.4</v>
      </c>
      <c r="I8" s="53"/>
    </row>
    <row r="9" spans="2:10" ht="20.85" customHeight="1" x14ac:dyDescent="0.25">
      <c r="B9" s="118" t="s">
        <v>318</v>
      </c>
      <c r="C9" s="120">
        <f>'OSDR Data'!F$467</f>
        <v>1799</v>
      </c>
      <c r="D9" s="119">
        <f>'OSDR Data'!F$455</f>
        <v>1975</v>
      </c>
      <c r="E9" s="121">
        <f t="shared" si="0"/>
        <v>-8.9</v>
      </c>
      <c r="F9" s="122">
        <f>'OSDR Data'!H$467</f>
        <v>20949</v>
      </c>
      <c r="G9" s="119">
        <f>'OSDR Data'!H$455</f>
        <v>14096</v>
      </c>
      <c r="H9" s="123">
        <f>ROUND(((F9-G9)/G9)*100,1)</f>
        <v>48.6</v>
      </c>
      <c r="I9" s="53"/>
    </row>
    <row r="10" spans="2:10" ht="20.85" customHeight="1" x14ac:dyDescent="0.25">
      <c r="B10" s="118" t="s">
        <v>319</v>
      </c>
      <c r="C10" s="120">
        <f>'OSDR Data'!J$467</f>
        <v>906</v>
      </c>
      <c r="D10" s="119">
        <f>'OSDR Data'!J$455</f>
        <v>734</v>
      </c>
      <c r="E10" s="121">
        <f t="shared" si="0"/>
        <v>23.4</v>
      </c>
      <c r="F10" s="122">
        <f>'OSDR Data'!L$467</f>
        <v>10751</v>
      </c>
      <c r="G10" s="119">
        <f>'OSDR Data'!L$455</f>
        <v>6455</v>
      </c>
      <c r="H10" s="123">
        <f>ROUND(((F10-G10)/G10)*100,1)</f>
        <v>66.599999999999994</v>
      </c>
      <c r="I10" s="53"/>
    </row>
    <row r="11" spans="2:10" ht="20.85" customHeight="1" x14ac:dyDescent="0.25">
      <c r="B11" s="112" t="s">
        <v>650</v>
      </c>
      <c r="C11" s="114">
        <f>'OSDR Data'!N$467</f>
        <v>604</v>
      </c>
      <c r="D11" s="113">
        <f>'OSDR Data'!N$455</f>
        <v>617</v>
      </c>
      <c r="E11" s="115">
        <f t="shared" si="0"/>
        <v>-2.1</v>
      </c>
      <c r="F11" s="116">
        <f>'OSDR Data'!P$467</f>
        <v>7660</v>
      </c>
      <c r="G11" s="113">
        <f>'OSDR Data'!P$455</f>
        <v>4567</v>
      </c>
      <c r="H11" s="117">
        <f>ROUND(((F11-G11)/G11)*100,1)</f>
        <v>67.7</v>
      </c>
      <c r="I11" s="53"/>
    </row>
    <row r="12" spans="2:10" ht="20.85" customHeight="1" thickBot="1" x14ac:dyDescent="0.3">
      <c r="B12" s="124" t="s">
        <v>651</v>
      </c>
      <c r="C12" s="108">
        <f>'OSDR Data'!R$467</f>
        <v>597</v>
      </c>
      <c r="D12" s="107">
        <f>'OSDR Data'!R$455</f>
        <v>523</v>
      </c>
      <c r="E12" s="109">
        <f t="shared" si="0"/>
        <v>14.1</v>
      </c>
      <c r="F12" s="110">
        <f>'OSDR Data'!T$467</f>
        <v>6310</v>
      </c>
      <c r="G12" s="107">
        <f>'OSDR Data'!T$455</f>
        <v>4185</v>
      </c>
      <c r="H12" s="111">
        <f>ROUND(((F12-G12)/G12)*100,1)</f>
        <v>50.8</v>
      </c>
      <c r="I12" s="53"/>
    </row>
    <row r="13" spans="2:10" ht="16.2" thickTop="1" x14ac:dyDescent="0.25">
      <c r="B13" s="76"/>
      <c r="C13" s="77"/>
      <c r="D13" s="77"/>
      <c r="E13" s="77"/>
      <c r="F13" s="77"/>
      <c r="G13" s="77"/>
      <c r="H13" s="77"/>
    </row>
    <row r="14" spans="2:10" ht="7.5" customHeight="1" x14ac:dyDescent="0.25">
      <c r="B14" s="76"/>
      <c r="C14" s="77"/>
      <c r="D14" s="77"/>
      <c r="E14" s="77"/>
      <c r="F14" s="77"/>
      <c r="G14" s="77"/>
      <c r="H14" s="77"/>
    </row>
    <row r="15" spans="2:10" ht="6.9" customHeight="1" x14ac:dyDescent="0.25">
      <c r="B15" s="76"/>
      <c r="C15" s="77"/>
      <c r="D15" s="77"/>
      <c r="E15" s="77"/>
      <c r="F15" s="77"/>
      <c r="G15" s="77"/>
      <c r="H15" s="77"/>
    </row>
    <row r="16" spans="2:10" ht="20.399999999999999" customHeight="1" x14ac:dyDescent="0.25">
      <c r="B16" s="79" t="s">
        <v>638</v>
      </c>
      <c r="C16" s="80"/>
      <c r="D16" s="222">
        <f>'From State&amp;Country +Charts'!$BU$479+1</f>
        <v>44621</v>
      </c>
      <c r="E16" s="223"/>
      <c r="F16" s="78" t="s">
        <v>823</v>
      </c>
      <c r="G16" s="222">
        <f>'From State&amp;Country +Charts'!$BU$480</f>
        <v>44651</v>
      </c>
      <c r="H16" s="223"/>
      <c r="I16" s="81" t="s">
        <v>824</v>
      </c>
      <c r="J16" s="128" t="str">
        <f>LEFT(I16,1)</f>
        <v>4</v>
      </c>
    </row>
    <row r="17" spans="2:10" ht="20.399999999999999" customHeight="1" x14ac:dyDescent="0.25">
      <c r="B17" s="79" t="s">
        <v>639</v>
      </c>
      <c r="C17" s="80"/>
      <c r="D17" s="222">
        <f>'From State&amp;Country +Charts'!$BU$467+1</f>
        <v>44256</v>
      </c>
      <c r="E17" s="223"/>
      <c r="F17" s="78" t="s">
        <v>823</v>
      </c>
      <c r="G17" s="222">
        <f>'From State&amp;Country +Charts'!$BU$468</f>
        <v>44286</v>
      </c>
      <c r="H17" s="223"/>
      <c r="I17" s="81" t="s">
        <v>824</v>
      </c>
      <c r="J17" s="128" t="str">
        <f>LEFT(I17,1)</f>
        <v>4</v>
      </c>
    </row>
    <row r="18" spans="2:10" ht="16.5" customHeight="1" x14ac:dyDescent="0.25">
      <c r="B18" s="139"/>
      <c r="C18" s="140"/>
      <c r="D18" s="141"/>
      <c r="E18" s="142"/>
      <c r="F18" s="143"/>
      <c r="G18" s="141"/>
      <c r="H18" s="142"/>
      <c r="I18" s="144"/>
      <c r="J18" s="145"/>
    </row>
    <row r="19" spans="2:10" ht="20.399999999999999" customHeight="1" x14ac:dyDescent="0.25">
      <c r="B19" s="129" t="s">
        <v>656</v>
      </c>
      <c r="C19" s="130"/>
      <c r="D19" s="130"/>
      <c r="E19" s="130"/>
      <c r="F19" s="131"/>
      <c r="G19" s="134">
        <f>C6</f>
        <v>3852</v>
      </c>
      <c r="H19" s="142"/>
      <c r="I19" s="144"/>
      <c r="J19" s="145"/>
    </row>
    <row r="20" spans="2:10" ht="20.399999999999999" customHeight="1" x14ac:dyDescent="0.25">
      <c r="B20" s="132" t="s">
        <v>655</v>
      </c>
      <c r="C20" s="130"/>
      <c r="D20" s="133"/>
      <c r="E20" s="130"/>
      <c r="F20" s="131"/>
      <c r="G20" s="134">
        <f>D6</f>
        <v>3512</v>
      </c>
      <c r="H20" s="142"/>
      <c r="I20" s="144"/>
      <c r="J20" s="145"/>
    </row>
    <row r="21" spans="2:10" ht="20.399999999999999" customHeight="1" x14ac:dyDescent="0.25">
      <c r="B21" s="132"/>
      <c r="C21" s="130"/>
      <c r="D21" s="130"/>
      <c r="E21" s="130" t="s">
        <v>497</v>
      </c>
      <c r="F21" s="131"/>
      <c r="G21" s="135">
        <f>G19-G20</f>
        <v>340</v>
      </c>
      <c r="H21" s="216">
        <f>G21/G20</f>
        <v>9.6810933940774488E-2</v>
      </c>
      <c r="I21" s="144"/>
      <c r="J21" s="145"/>
    </row>
    <row r="23" spans="2:10" ht="20.100000000000001" customHeight="1" x14ac:dyDescent="0.25">
      <c r="B23" s="129" t="s">
        <v>496</v>
      </c>
      <c r="C23" s="130"/>
      <c r="D23" s="130"/>
      <c r="E23" s="130"/>
      <c r="F23" s="131"/>
      <c r="G23" s="134">
        <f>C5</f>
        <v>15409</v>
      </c>
      <c r="H23" s="50"/>
      <c r="I23" s="50"/>
    </row>
    <row r="24" spans="2:10" ht="20.100000000000001" customHeight="1" x14ac:dyDescent="0.25">
      <c r="B24" s="132" t="s">
        <v>635</v>
      </c>
      <c r="C24" s="130"/>
      <c r="D24" s="133"/>
      <c r="E24" s="130"/>
      <c r="F24" s="131"/>
      <c r="G24" s="134">
        <f>D5</f>
        <v>14049</v>
      </c>
      <c r="H24" s="50"/>
      <c r="I24" s="50"/>
    </row>
    <row r="25" spans="2:10" ht="20.100000000000001" customHeight="1" x14ac:dyDescent="0.25">
      <c r="B25" s="132"/>
      <c r="C25" s="130"/>
      <c r="D25" s="130"/>
      <c r="E25" s="130" t="s">
        <v>497</v>
      </c>
      <c r="F25" s="131"/>
      <c r="G25" s="135">
        <f>G23-G24</f>
        <v>1360</v>
      </c>
      <c r="H25" s="54"/>
    </row>
    <row r="27" spans="2:10" ht="20.100000000000001" customHeight="1" x14ac:dyDescent="0.25">
      <c r="B27" s="129" t="s">
        <v>632</v>
      </c>
      <c r="C27" s="130"/>
      <c r="D27" s="130"/>
      <c r="E27" s="130"/>
      <c r="F27" s="131"/>
      <c r="G27" s="134">
        <f>F5</f>
        <v>184618</v>
      </c>
      <c r="H27" s="136">
        <v>52</v>
      </c>
    </row>
    <row r="28" spans="2:10" ht="20.100000000000001" customHeight="1" x14ac:dyDescent="0.25">
      <c r="B28" s="132" t="s">
        <v>633</v>
      </c>
      <c r="C28" s="130"/>
      <c r="D28" s="133"/>
      <c r="E28" s="130"/>
      <c r="F28" s="131"/>
      <c r="G28" s="134">
        <f>G5</f>
        <v>115176</v>
      </c>
      <c r="H28" s="136">
        <v>52</v>
      </c>
    </row>
    <row r="29" spans="2:10" ht="20.100000000000001" customHeight="1" x14ac:dyDescent="0.25">
      <c r="B29" s="132"/>
      <c r="C29" s="130"/>
      <c r="D29" s="130"/>
      <c r="E29" s="130" t="s">
        <v>497</v>
      </c>
      <c r="F29" s="131"/>
      <c r="G29" s="135">
        <f>G27-G28</f>
        <v>69442</v>
      </c>
    </row>
    <row r="31" spans="2:10" x14ac:dyDescent="0.25">
      <c r="B31" s="82"/>
    </row>
    <row r="32" spans="2:10" x14ac:dyDescent="0.25">
      <c r="B32" s="82"/>
    </row>
    <row r="33" spans="2:9" x14ac:dyDescent="0.25">
      <c r="B33" s="55"/>
    </row>
    <row r="35" spans="2:9" x14ac:dyDescent="0.25">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06"/>
  <sheetViews>
    <sheetView showGridLines="0" zoomScale="75" zoomScaleNormal="75" workbookViewId="0">
      <pane xSplit="1" ySplit="1" topLeftCell="S453" activePane="bottomRight" state="frozen"/>
      <selection activeCell="A360" sqref="A360:IV360"/>
      <selection pane="topRight" activeCell="A360" sqref="A360:IV360"/>
      <selection pane="bottomLeft" activeCell="A360" sqref="A360:IV360"/>
      <selection pane="bottomRight" activeCell="B465" sqref="B460:AM467"/>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3">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3">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3">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3">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3">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3">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3">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3">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3">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3">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3">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3">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3">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3">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3">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3">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3">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3">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3">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3">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3">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3">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3">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3">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3">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3">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3">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3">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3">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3">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3">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3">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3">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3">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3">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3">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3">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3">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3">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3">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3">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3">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3">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3">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3">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3">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3">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3">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3">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3">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3">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3">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3">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3">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3">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3">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3">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3">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3">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3">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3">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3">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3">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3">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3">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3">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3">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3">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3">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3">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3">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3">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3">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3">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3">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3">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3">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3">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3">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3">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3">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3">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3">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3">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3">
      <c r="A452" s="47">
        <v>44166</v>
      </c>
      <c r="B452" s="69">
        <f>'From State&amp;Country +Charts'!H465</f>
        <v>3222</v>
      </c>
      <c r="C452" s="69"/>
      <c r="D452" s="69">
        <f t="shared" ref="D452:D465" si="509">SUM(B441:B452)</f>
        <v>25120</v>
      </c>
      <c r="E452" s="69"/>
      <c r="F452" s="69">
        <f>'From State&amp;Country +Charts'!AN465</f>
        <v>1804</v>
      </c>
      <c r="G452" s="69"/>
      <c r="H452" s="69">
        <f t="shared" ref="H452:H465" si="510">SUM(F441:F452)</f>
        <v>13122</v>
      </c>
      <c r="I452" s="69"/>
      <c r="J452" s="69">
        <f>'From State&amp;Country +Charts'!AT465</f>
        <v>716</v>
      </c>
      <c r="K452" s="69"/>
      <c r="L452" s="69">
        <f t="shared" ref="L452:L465" si="511">SUM(J441:J452)</f>
        <v>6420</v>
      </c>
      <c r="M452" s="69"/>
      <c r="N452">
        <f>'From State&amp;Country +Charts'!F465</f>
        <v>484</v>
      </c>
      <c r="O452" s="69"/>
      <c r="P452" s="69">
        <f t="shared" ref="P452:P465" si="512">SUM(N441:N452)</f>
        <v>4394</v>
      </c>
      <c r="Q452" s="69"/>
      <c r="R452">
        <f>'From State&amp;Country +Charts'!O465</f>
        <v>469</v>
      </c>
      <c r="S452" s="69"/>
      <c r="T452" s="69">
        <f t="shared" ref="T452:T465" si="513">SUM(R441:R452)</f>
        <v>3974</v>
      </c>
      <c r="U452" s="69"/>
      <c r="V452" s="84">
        <f t="shared" ref="V452:V465" si="514">B452/AC452</f>
        <v>0.24012520494857653</v>
      </c>
      <c r="W452" s="84">
        <f t="shared" ref="W452:W465" si="515">F452/AC452</f>
        <v>0.13444626620956923</v>
      </c>
      <c r="X452" s="84">
        <f t="shared" ref="X452:X465" si="516">J452/AC452</f>
        <v>5.3361156655239231E-2</v>
      </c>
      <c r="Y452" s="8">
        <f t="shared" ref="Y452:Y465" si="517">N452/AC452</f>
        <v>3.6070949470860036E-2</v>
      </c>
      <c r="Z452" s="8">
        <f t="shared" ref="Z452:Z465" si="518">R452/AC452</f>
        <v>3.4953048144283801E-2</v>
      </c>
      <c r="AA452" s="69"/>
      <c r="AB452" s="69"/>
      <c r="AC452" s="69">
        <f>'From State&amp;Country +Charts'!BR465</f>
        <v>13418</v>
      </c>
      <c r="AD452" s="69">
        <f t="shared" ref="AD452" si="519">SUM(AC441:AC452)</f>
        <v>111658</v>
      </c>
      <c r="AE452" s="85">
        <f t="shared" ref="AE452:AE465" si="520">(AC452/AC440)-1</f>
        <v>0.19292318634423888</v>
      </c>
      <c r="AF452" s="69"/>
      <c r="AG452" s="69">
        <f t="shared" ref="AG452:AG465" si="521">AC452</f>
        <v>13418</v>
      </c>
      <c r="AH452" s="69">
        <v>10505</v>
      </c>
      <c r="AI452" s="69">
        <f t="shared" ref="AI452:AI465" si="522">AG452-AH452</f>
        <v>2913</v>
      </c>
      <c r="AJ452" s="69">
        <f t="shared" ref="AJ452" si="523">SUM(AI441:AI452)</f>
        <v>26110</v>
      </c>
      <c r="AK452" s="69">
        <f t="shared" ref="AK452:AK465" si="524">AJ452/12</f>
        <v>2175.8333333333335</v>
      </c>
      <c r="AL452" s="69">
        <f t="shared" ref="AL452" si="525">SUM(AH441:AH452)</f>
        <v>85548</v>
      </c>
      <c r="AM452" s="86">
        <v>0.1277388582501118</v>
      </c>
    </row>
    <row r="453" spans="1:39" x14ac:dyDescent="0.3">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AD465" si="526">SUM(AC442:AC453)</f>
        <v>110070</v>
      </c>
      <c r="AE453" s="85">
        <f t="shared" si="520"/>
        <v>-0.1221256633084673</v>
      </c>
      <c r="AF453" s="69"/>
      <c r="AG453" s="69">
        <f t="shared" si="521"/>
        <v>11415</v>
      </c>
      <c r="AH453" s="69">
        <v>8872</v>
      </c>
      <c r="AI453" s="69">
        <f t="shared" si="522"/>
        <v>2543</v>
      </c>
      <c r="AJ453" s="69">
        <f t="shared" ref="AJ453:AJ465" si="527">SUM(AI442:AI453)</f>
        <v>22136</v>
      </c>
      <c r="AK453" s="69">
        <f t="shared" si="524"/>
        <v>1844.6666666666667</v>
      </c>
      <c r="AL453" s="69">
        <f t="shared" ref="AL453:AL465" si="528">SUM(AH442:AH453)</f>
        <v>87934</v>
      </c>
      <c r="AM453" s="86">
        <v>0.11493648707840561</v>
      </c>
    </row>
    <row r="454" spans="1:39" x14ac:dyDescent="0.3">
      <c r="A454" s="47">
        <v>44228</v>
      </c>
      <c r="B454" s="69">
        <f>'From State&amp;Country +Charts'!H467</f>
        <v>2699</v>
      </c>
      <c r="C454" s="69"/>
      <c r="D454" s="69">
        <f t="shared" si="509"/>
        <v>25114</v>
      </c>
      <c r="E454" s="69"/>
      <c r="F454" s="69">
        <f>'From State&amp;Country +Charts'!AN467</f>
        <v>1396</v>
      </c>
      <c r="G454" s="69"/>
      <c r="H454" s="69">
        <f t="shared" si="510"/>
        <v>13015</v>
      </c>
      <c r="I454" s="69"/>
      <c r="J454" s="69">
        <f>'From State&amp;Country +Charts'!AT467</f>
        <v>667</v>
      </c>
      <c r="K454" s="69"/>
      <c r="L454" s="69">
        <f t="shared" si="511"/>
        <v>6094</v>
      </c>
      <c r="M454" s="69"/>
      <c r="N454">
        <f>'From State&amp;Country +Charts'!F467</f>
        <v>457</v>
      </c>
      <c r="O454" s="69"/>
      <c r="P454" s="69">
        <f t="shared" si="512"/>
        <v>4260</v>
      </c>
      <c r="Q454" s="69"/>
      <c r="R454">
        <f>'From State&amp;Country +Charts'!O467</f>
        <v>449</v>
      </c>
      <c r="S454" s="69"/>
      <c r="T454" s="69">
        <f t="shared" si="513"/>
        <v>3930</v>
      </c>
      <c r="U454" s="69"/>
      <c r="V454" s="84">
        <f t="shared" si="514"/>
        <v>0.23788119160937776</v>
      </c>
      <c r="W454" s="84">
        <f t="shared" si="515"/>
        <v>0.12303895646042658</v>
      </c>
      <c r="X454" s="84">
        <f t="shared" si="516"/>
        <v>5.8787237793054822E-2</v>
      </c>
      <c r="Y454" s="8">
        <f t="shared" si="517"/>
        <v>4.0278512251013573E-2</v>
      </c>
      <c r="Z454" s="8">
        <f t="shared" si="518"/>
        <v>3.9573417944650094E-2</v>
      </c>
      <c r="AA454" s="69"/>
      <c r="AB454" s="69"/>
      <c r="AC454" s="69">
        <f>'From State&amp;Country +Charts'!BR467</f>
        <v>11346</v>
      </c>
      <c r="AD454" s="69">
        <f t="shared" si="526"/>
        <v>108491</v>
      </c>
      <c r="AE454" s="85">
        <f t="shared" si="520"/>
        <v>-0.12216634429400386</v>
      </c>
      <c r="AF454" s="69"/>
      <c r="AG454" s="69">
        <f t="shared" si="521"/>
        <v>11346</v>
      </c>
      <c r="AH454" s="69">
        <v>6764</v>
      </c>
      <c r="AI454" s="69">
        <f t="shared" si="522"/>
        <v>4582</v>
      </c>
      <c r="AJ454" s="69">
        <f t="shared" si="527"/>
        <v>19536</v>
      </c>
      <c r="AK454" s="69">
        <f t="shared" si="524"/>
        <v>1628</v>
      </c>
      <c r="AL454" s="69">
        <f t="shared" si="528"/>
        <v>88955</v>
      </c>
      <c r="AM454" s="86">
        <v>0.10743874493213468</v>
      </c>
    </row>
    <row r="455" spans="1:39" x14ac:dyDescent="0.3">
      <c r="A455" s="47">
        <v>44256</v>
      </c>
      <c r="B455" s="69">
        <f>'From State&amp;Country +Charts'!H468</f>
        <v>3133</v>
      </c>
      <c r="C455" s="69"/>
      <c r="D455" s="69">
        <f t="shared" si="509"/>
        <v>26701</v>
      </c>
      <c r="E455" s="69"/>
      <c r="F455" s="69">
        <f>'From State&amp;Country +Charts'!AN468</f>
        <v>1975</v>
      </c>
      <c r="G455" s="69"/>
      <c r="H455" s="69">
        <f t="shared" si="510"/>
        <v>14096</v>
      </c>
      <c r="I455" s="69"/>
      <c r="J455" s="69">
        <f>'From State&amp;Country +Charts'!AT468</f>
        <v>734</v>
      </c>
      <c r="K455" s="69"/>
      <c r="L455" s="69">
        <f t="shared" si="511"/>
        <v>6455</v>
      </c>
      <c r="M455" s="69"/>
      <c r="N455">
        <f>'From State&amp;Country +Charts'!F468</f>
        <v>617</v>
      </c>
      <c r="O455" s="69"/>
      <c r="P455" s="69">
        <f t="shared" si="512"/>
        <v>4567</v>
      </c>
      <c r="Q455" s="69"/>
      <c r="R455">
        <f>'From State&amp;Country +Charts'!O468</f>
        <v>523</v>
      </c>
      <c r="S455" s="69"/>
      <c r="T455" s="69">
        <f t="shared" si="513"/>
        <v>4185</v>
      </c>
      <c r="U455" s="69"/>
      <c r="V455" s="84">
        <f t="shared" si="514"/>
        <v>0.2230051960993665</v>
      </c>
      <c r="W455" s="84">
        <f t="shared" si="515"/>
        <v>0.14057940066908678</v>
      </c>
      <c r="X455" s="84">
        <f t="shared" si="516"/>
        <v>5.2245711438536548E-2</v>
      </c>
      <c r="Y455" s="8">
        <f t="shared" si="517"/>
        <v>4.3917716563456471E-2</v>
      </c>
      <c r="Z455" s="8">
        <f t="shared" si="518"/>
        <v>3.7226848886041712E-2</v>
      </c>
      <c r="AA455" s="69"/>
      <c r="AB455" s="69"/>
      <c r="AC455" s="69">
        <f>'From State&amp;Country +Charts'!BR468</f>
        <v>14049</v>
      </c>
      <c r="AD455" s="69">
        <f t="shared" si="526"/>
        <v>115176</v>
      </c>
      <c r="AE455" s="85">
        <f t="shared" si="520"/>
        <v>0.90779467680608361</v>
      </c>
      <c r="AF455" s="69"/>
      <c r="AG455" s="69">
        <f t="shared" si="521"/>
        <v>14049</v>
      </c>
      <c r="AH455" s="69">
        <v>12849</v>
      </c>
      <c r="AI455" s="69">
        <f t="shared" si="522"/>
        <v>1200</v>
      </c>
      <c r="AJ455" s="69">
        <f t="shared" si="527"/>
        <v>16961</v>
      </c>
      <c r="AK455" s="69">
        <f t="shared" si="524"/>
        <v>1413.4166666666667</v>
      </c>
      <c r="AL455" s="69">
        <f t="shared" si="528"/>
        <v>98215</v>
      </c>
      <c r="AM455" s="86">
        <v>0.13175314969036941</v>
      </c>
    </row>
    <row r="456" spans="1:39" x14ac:dyDescent="0.3">
      <c r="A456" s="47">
        <v>44287</v>
      </c>
      <c r="B456" s="69">
        <f>'From State&amp;Country +Charts'!H469</f>
        <v>3297</v>
      </c>
      <c r="C456" s="69"/>
      <c r="D456" s="69">
        <f t="shared" si="509"/>
        <v>29998</v>
      </c>
      <c r="E456" s="69"/>
      <c r="F456" s="69">
        <f>'From State&amp;Country +Charts'!AN469</f>
        <v>1882</v>
      </c>
      <c r="G456" s="69"/>
      <c r="H456" s="69">
        <f t="shared" si="510"/>
        <v>15978</v>
      </c>
      <c r="I456" s="69"/>
      <c r="J456" s="69">
        <f>'From State&amp;Country +Charts'!AT469</f>
        <v>767</v>
      </c>
      <c r="K456" s="69"/>
      <c r="L456" s="69">
        <f t="shared" si="511"/>
        <v>7222</v>
      </c>
      <c r="M456" s="69"/>
      <c r="N456">
        <f>'From State&amp;Country +Charts'!F469</f>
        <v>597</v>
      </c>
      <c r="O456" s="69"/>
      <c r="P456" s="69">
        <f t="shared" si="512"/>
        <v>5164</v>
      </c>
      <c r="Q456" s="69"/>
      <c r="R456">
        <f>'From State&amp;Country +Charts'!O469</f>
        <v>512</v>
      </c>
      <c r="S456" s="69"/>
      <c r="T456" s="69">
        <f t="shared" si="513"/>
        <v>4697</v>
      </c>
      <c r="U456" s="69"/>
      <c r="V456" s="84">
        <f t="shared" si="514"/>
        <v>0.22659793814432991</v>
      </c>
      <c r="W456" s="84">
        <f t="shared" si="515"/>
        <v>0.12934707903780068</v>
      </c>
      <c r="X456" s="84">
        <f t="shared" si="516"/>
        <v>5.2714776632302403E-2</v>
      </c>
      <c r="Y456" s="8">
        <f t="shared" si="517"/>
        <v>4.1030927835051544E-2</v>
      </c>
      <c r="Z456" s="8">
        <f t="shared" si="518"/>
        <v>3.5189003436426114E-2</v>
      </c>
      <c r="AA456" s="69"/>
      <c r="AB456" s="69"/>
      <c r="AC456" s="69">
        <f>'From State&amp;Country +Charts'!BR469</f>
        <v>14550</v>
      </c>
      <c r="AD456" s="69">
        <f t="shared" si="526"/>
        <v>129726</v>
      </c>
      <c r="AE456" s="85" t="e">
        <f t="shared" si="520"/>
        <v>#DIV/0!</v>
      </c>
      <c r="AF456" s="69"/>
      <c r="AG456" s="69">
        <f t="shared" si="521"/>
        <v>14550</v>
      </c>
      <c r="AH456" s="69">
        <v>11479</v>
      </c>
      <c r="AI456" s="69">
        <f t="shared" si="522"/>
        <v>3071</v>
      </c>
      <c r="AJ456" s="69">
        <f t="shared" si="527"/>
        <v>21868</v>
      </c>
      <c r="AK456" s="69">
        <f t="shared" si="524"/>
        <v>1822.3333333333333</v>
      </c>
      <c r="AL456" s="69">
        <f t="shared" si="528"/>
        <v>107858</v>
      </c>
      <c r="AM456" s="86">
        <v>0.1097594501718213</v>
      </c>
    </row>
    <row r="457" spans="1:39" x14ac:dyDescent="0.3">
      <c r="A457" s="47">
        <v>44317</v>
      </c>
      <c r="B457" s="69">
        <f>'From State&amp;Country +Charts'!H470</f>
        <v>3025</v>
      </c>
      <c r="C457" s="69"/>
      <c r="D457" s="69">
        <f t="shared" si="509"/>
        <v>33020</v>
      </c>
      <c r="E457" s="69"/>
      <c r="F457" s="69">
        <f>'From State&amp;Country +Charts'!AN470</f>
        <v>1665</v>
      </c>
      <c r="G457" s="69"/>
      <c r="H457" s="69">
        <f t="shared" si="510"/>
        <v>17641</v>
      </c>
      <c r="I457" s="69"/>
      <c r="J457" s="69">
        <f>'From State&amp;Country +Charts'!AT470</f>
        <v>749</v>
      </c>
      <c r="K457" s="69"/>
      <c r="L457" s="69">
        <f t="shared" si="511"/>
        <v>7969</v>
      </c>
      <c r="M457" s="69"/>
      <c r="N457">
        <f>'From State&amp;Country +Charts'!F470</f>
        <v>585</v>
      </c>
      <c r="O457" s="69"/>
      <c r="P457" s="69">
        <f t="shared" si="512"/>
        <v>5748</v>
      </c>
      <c r="Q457" s="69"/>
      <c r="R457">
        <f>'From State&amp;Country +Charts'!O470</f>
        <v>451</v>
      </c>
      <c r="S457" s="69"/>
      <c r="T457" s="69">
        <f t="shared" si="513"/>
        <v>5148</v>
      </c>
      <c r="U457" s="69"/>
      <c r="V457" s="84">
        <f t="shared" si="514"/>
        <v>0.22660873473668439</v>
      </c>
      <c r="W457" s="84">
        <f t="shared" si="515"/>
        <v>0.1247284440782081</v>
      </c>
      <c r="X457" s="84">
        <f t="shared" si="516"/>
        <v>5.6109071840587312E-2</v>
      </c>
      <c r="Y457" s="8">
        <f t="shared" si="517"/>
        <v>4.3823507378829875E-2</v>
      </c>
      <c r="Z457" s="8">
        <f t="shared" si="518"/>
        <v>3.3785302269832944E-2</v>
      </c>
      <c r="AA457" s="69"/>
      <c r="AB457" s="69"/>
      <c r="AC457" s="69">
        <f>'From State&amp;Country +Charts'!BR470</f>
        <v>13349</v>
      </c>
      <c r="AD457" s="69">
        <f t="shared" si="526"/>
        <v>143052</v>
      </c>
      <c r="AE457" s="85">
        <f t="shared" si="520"/>
        <v>579.39130434782612</v>
      </c>
      <c r="AF457" s="69"/>
      <c r="AG457" s="69">
        <f t="shared" si="521"/>
        <v>13349</v>
      </c>
      <c r="AH457" s="69">
        <v>14307</v>
      </c>
      <c r="AI457" s="69">
        <f t="shared" si="522"/>
        <v>-958</v>
      </c>
      <c r="AJ457" s="69">
        <f t="shared" si="527"/>
        <v>24589</v>
      </c>
      <c r="AK457" s="69">
        <f t="shared" si="524"/>
        <v>2049.0833333333335</v>
      </c>
      <c r="AL457" s="69">
        <f t="shared" si="528"/>
        <v>118463</v>
      </c>
      <c r="AM457" s="86">
        <v>0.11206831972432392</v>
      </c>
    </row>
    <row r="458" spans="1:39" x14ac:dyDescent="0.3">
      <c r="A458" s="47">
        <v>44348</v>
      </c>
      <c r="B458" s="69">
        <f>'From State&amp;Country +Charts'!H471</f>
        <v>3638</v>
      </c>
      <c r="C458" s="69"/>
      <c r="D458" s="69">
        <f t="shared" si="509"/>
        <v>36320</v>
      </c>
      <c r="E458" s="69"/>
      <c r="F458" s="69">
        <f>'From State&amp;Country +Charts'!AN471</f>
        <v>1813</v>
      </c>
      <c r="G458" s="69"/>
      <c r="H458" s="69">
        <f t="shared" si="510"/>
        <v>19369</v>
      </c>
      <c r="I458" s="69"/>
      <c r="J458" s="69">
        <f>'From State&amp;Country +Charts'!AT471</f>
        <v>949</v>
      </c>
      <c r="K458" s="69"/>
      <c r="L458" s="69">
        <f t="shared" si="511"/>
        <v>8840</v>
      </c>
      <c r="M458" s="69"/>
      <c r="N458">
        <f>'From State&amp;Country +Charts'!F471</f>
        <v>764</v>
      </c>
      <c r="O458" s="69"/>
      <c r="P458" s="69">
        <f t="shared" si="512"/>
        <v>6450</v>
      </c>
      <c r="Q458" s="69"/>
      <c r="R458">
        <f>'From State&amp;Country +Charts'!O471</f>
        <v>521</v>
      </c>
      <c r="S458" s="69"/>
      <c r="T458" s="69">
        <f t="shared" si="513"/>
        <v>5628</v>
      </c>
      <c r="U458" s="69"/>
      <c r="V458" s="84">
        <f t="shared" si="514"/>
        <v>0.23415073695050526</v>
      </c>
      <c r="W458" s="84">
        <f t="shared" si="515"/>
        <v>0.11668919353800605</v>
      </c>
      <c r="X458" s="84">
        <f t="shared" si="516"/>
        <v>6.1080002574499581E-2</v>
      </c>
      <c r="Y458" s="8">
        <f t="shared" si="517"/>
        <v>4.9172942009396925E-2</v>
      </c>
      <c r="Z458" s="8">
        <f t="shared" si="518"/>
        <v>3.3532857050910726E-2</v>
      </c>
      <c r="AA458" s="69"/>
      <c r="AB458" s="69"/>
      <c r="AC458" s="69">
        <f>'From State&amp;Country +Charts'!BR471</f>
        <v>15537</v>
      </c>
      <c r="AD458" s="69">
        <f t="shared" si="526"/>
        <v>157253</v>
      </c>
      <c r="AE458" s="85">
        <f t="shared" si="520"/>
        <v>10.629491017964073</v>
      </c>
      <c r="AF458" s="69"/>
      <c r="AG458" s="69">
        <f t="shared" si="521"/>
        <v>15537</v>
      </c>
      <c r="AH458" s="69">
        <v>12839</v>
      </c>
      <c r="AI458" s="69">
        <f t="shared" si="522"/>
        <v>2698</v>
      </c>
      <c r="AJ458" s="69">
        <f t="shared" si="527"/>
        <v>30346</v>
      </c>
      <c r="AK458" s="69">
        <f t="shared" si="524"/>
        <v>2528.8333333333335</v>
      </c>
      <c r="AL458" s="69">
        <f t="shared" si="528"/>
        <v>126907</v>
      </c>
      <c r="AM458" s="86">
        <v>0.10948059470940336</v>
      </c>
    </row>
    <row r="459" spans="1:39" x14ac:dyDescent="0.3">
      <c r="A459" s="47">
        <v>44378</v>
      </c>
      <c r="B459" s="69">
        <f>'From State&amp;Country +Charts'!H472</f>
        <v>3808</v>
      </c>
      <c r="C459" s="69"/>
      <c r="D459" s="69">
        <f t="shared" si="509"/>
        <v>37989</v>
      </c>
      <c r="E459" s="69"/>
      <c r="F459" s="69">
        <f>'From State&amp;Country +Charts'!AN472</f>
        <v>1870</v>
      </c>
      <c r="G459" s="69"/>
      <c r="H459" s="69">
        <f t="shared" si="510"/>
        <v>20320</v>
      </c>
      <c r="I459" s="69"/>
      <c r="J459" s="69">
        <f>'From State&amp;Country +Charts'!AT472</f>
        <v>1025</v>
      </c>
      <c r="K459" s="69"/>
      <c r="L459" s="69">
        <f t="shared" si="511"/>
        <v>9306</v>
      </c>
      <c r="M459" s="69"/>
      <c r="N459">
        <f>'From State&amp;Country +Charts'!F472</f>
        <v>755</v>
      </c>
      <c r="O459" s="69"/>
      <c r="P459" s="69">
        <f t="shared" si="512"/>
        <v>6877</v>
      </c>
      <c r="Q459" s="69"/>
      <c r="R459">
        <f>'From State&amp;Country +Charts'!O472</f>
        <v>649</v>
      </c>
      <c r="S459" s="69"/>
      <c r="T459" s="69">
        <f t="shared" si="513"/>
        <v>5984</v>
      </c>
      <c r="U459" s="69"/>
      <c r="V459" s="84">
        <f t="shared" si="514"/>
        <v>0.21927905101923298</v>
      </c>
      <c r="W459" s="84">
        <f t="shared" si="515"/>
        <v>0.10768167683980191</v>
      </c>
      <c r="X459" s="84">
        <f t="shared" si="516"/>
        <v>5.9023379016468959E-2</v>
      </c>
      <c r="Y459" s="8">
        <f t="shared" si="517"/>
        <v>4.3475757226764944E-2</v>
      </c>
      <c r="Z459" s="8">
        <f t="shared" si="518"/>
        <v>3.7371876079695956E-2</v>
      </c>
      <c r="AA459" s="69"/>
      <c r="AB459" s="69"/>
      <c r="AC459" s="69">
        <f>'From State&amp;Country +Charts'!BR472</f>
        <v>17366</v>
      </c>
      <c r="AD459" s="69">
        <f t="shared" si="526"/>
        <v>165832</v>
      </c>
      <c r="AE459" s="85">
        <f t="shared" si="520"/>
        <v>0.97632866734949353</v>
      </c>
      <c r="AF459" s="69"/>
      <c r="AG459" s="69">
        <f t="shared" si="521"/>
        <v>17366</v>
      </c>
      <c r="AH459" s="69">
        <v>13031</v>
      </c>
      <c r="AI459" s="69">
        <f t="shared" si="522"/>
        <v>4335</v>
      </c>
      <c r="AJ459" s="69">
        <f t="shared" si="527"/>
        <v>34141</v>
      </c>
      <c r="AK459" s="69">
        <f t="shared" si="524"/>
        <v>2845.0833333333335</v>
      </c>
      <c r="AL459" s="69">
        <f t="shared" si="528"/>
        <v>131691</v>
      </c>
      <c r="AM459" s="86">
        <v>9.6740757802602786E-2</v>
      </c>
    </row>
    <row r="460" spans="1:39" x14ac:dyDescent="0.3">
      <c r="A460" s="47">
        <v>44409</v>
      </c>
      <c r="B460" s="69">
        <f>'From State&amp;Country +Charts'!H473</f>
        <v>4105</v>
      </c>
      <c r="C460" s="69"/>
      <c r="D460" s="69">
        <f t="shared" si="509"/>
        <v>39007</v>
      </c>
      <c r="E460" s="69"/>
      <c r="F460" s="69">
        <f>'From State&amp;Country +Charts'!AN473</f>
        <v>1854</v>
      </c>
      <c r="G460" s="69"/>
      <c r="H460" s="69">
        <f t="shared" si="510"/>
        <v>20657</v>
      </c>
      <c r="I460" s="69"/>
      <c r="J460" s="69">
        <f>'From State&amp;Country +Charts'!AT473</f>
        <v>1063</v>
      </c>
      <c r="K460" s="69"/>
      <c r="L460" s="69">
        <f t="shared" si="511"/>
        <v>9615</v>
      </c>
      <c r="M460" s="69"/>
      <c r="N460">
        <f>'From State&amp;Country +Charts'!F473</f>
        <v>716</v>
      </c>
      <c r="O460" s="69"/>
      <c r="P460" s="69">
        <f t="shared" si="512"/>
        <v>7094</v>
      </c>
      <c r="Q460" s="69"/>
      <c r="R460">
        <f>'From State&amp;Country +Charts'!O473</f>
        <v>556</v>
      </c>
      <c r="S460" s="69"/>
      <c r="T460" s="69">
        <f t="shared" si="513"/>
        <v>6084</v>
      </c>
      <c r="U460" s="69"/>
      <c r="V460" s="84">
        <f t="shared" si="514"/>
        <v>0.22663280516755921</v>
      </c>
      <c r="W460" s="84">
        <f t="shared" si="515"/>
        <v>0.1023574228454701</v>
      </c>
      <c r="X460" s="84">
        <f t="shared" si="516"/>
        <v>5.8687130790040301E-2</v>
      </c>
      <c r="Y460" s="8">
        <f t="shared" si="517"/>
        <v>3.9529619610224699E-2</v>
      </c>
      <c r="Z460" s="8">
        <f t="shared" si="518"/>
        <v>3.0696185060453816E-2</v>
      </c>
      <c r="AA460" s="69"/>
      <c r="AB460" s="69"/>
      <c r="AC460" s="69">
        <f>'From State&amp;Country +Charts'!BR473</f>
        <v>18113</v>
      </c>
      <c r="AD460" s="69">
        <f t="shared" si="526"/>
        <v>170937</v>
      </c>
      <c r="AE460" s="85">
        <f t="shared" si="520"/>
        <v>0.39245079950799511</v>
      </c>
      <c r="AF460" s="69"/>
      <c r="AG460" s="69">
        <f t="shared" si="521"/>
        <v>18113</v>
      </c>
      <c r="AH460" s="69">
        <v>11683</v>
      </c>
      <c r="AI460" s="69">
        <f t="shared" si="522"/>
        <v>6430</v>
      </c>
      <c r="AJ460" s="69">
        <f t="shared" si="527"/>
        <v>43272</v>
      </c>
      <c r="AK460" s="69">
        <f t="shared" si="524"/>
        <v>3606</v>
      </c>
      <c r="AL460" s="69">
        <f t="shared" si="528"/>
        <v>127665</v>
      </c>
      <c r="AM460" s="86">
        <v>8.5132225473416881E-2</v>
      </c>
    </row>
    <row r="461" spans="1:39" x14ac:dyDescent="0.3">
      <c r="A461" s="47">
        <v>44440</v>
      </c>
      <c r="B461" s="69">
        <f>'From State&amp;Country +Charts'!H474</f>
        <v>4044</v>
      </c>
      <c r="C461" s="69"/>
      <c r="D461" s="69">
        <f t="shared" si="509"/>
        <v>40023</v>
      </c>
      <c r="E461" s="69"/>
      <c r="F461" s="69">
        <f>'From State&amp;Country +Charts'!AN474</f>
        <v>1866</v>
      </c>
      <c r="G461" s="69"/>
      <c r="H461" s="69">
        <f t="shared" si="510"/>
        <v>20974</v>
      </c>
      <c r="I461" s="69"/>
      <c r="J461" s="69">
        <f>'From State&amp;Country +Charts'!AT474</f>
        <v>1096</v>
      </c>
      <c r="K461" s="69"/>
      <c r="L461" s="69">
        <f t="shared" si="511"/>
        <v>9914</v>
      </c>
      <c r="M461" s="69"/>
      <c r="N461">
        <f>'From State&amp;Country +Charts'!F474</f>
        <v>703</v>
      </c>
      <c r="O461" s="69"/>
      <c r="P461" s="69">
        <f t="shared" si="512"/>
        <v>7277</v>
      </c>
      <c r="Q461" s="69"/>
      <c r="R461">
        <f>'From State&amp;Country +Charts'!O474</f>
        <v>570</v>
      </c>
      <c r="S461" s="69"/>
      <c r="T461" s="69">
        <f t="shared" si="513"/>
        <v>6151</v>
      </c>
      <c r="U461" s="69"/>
      <c r="V461" s="84">
        <f t="shared" si="514"/>
        <v>0.22479155086158978</v>
      </c>
      <c r="W461" s="84">
        <f t="shared" si="515"/>
        <v>0.10372429127292941</v>
      </c>
      <c r="X461" s="84">
        <f t="shared" si="516"/>
        <v>6.0922734852695941E-2</v>
      </c>
      <c r="Y461" s="8">
        <f t="shared" si="517"/>
        <v>3.9077265147304058E-2</v>
      </c>
      <c r="Z461" s="8">
        <f t="shared" si="518"/>
        <v>3.168426903835464E-2</v>
      </c>
      <c r="AA461" s="69"/>
      <c r="AB461" s="69"/>
      <c r="AC461" s="69">
        <f>'From State&amp;Country +Charts'!BR474</f>
        <v>17990</v>
      </c>
      <c r="AD461" s="69">
        <f t="shared" si="526"/>
        <v>175042</v>
      </c>
      <c r="AE461" s="85">
        <f t="shared" si="520"/>
        <v>0.29564277997839405</v>
      </c>
      <c r="AF461" s="69"/>
      <c r="AG461" s="69">
        <f t="shared" si="521"/>
        <v>17990</v>
      </c>
      <c r="AH461" s="69">
        <v>11023</v>
      </c>
      <c r="AI461" s="69">
        <f t="shared" si="522"/>
        <v>6967</v>
      </c>
      <c r="AJ461" s="69">
        <f t="shared" si="527"/>
        <v>44977</v>
      </c>
      <c r="AK461" s="69">
        <f t="shared" si="524"/>
        <v>3748.0833333333335</v>
      </c>
      <c r="AL461" s="69">
        <f t="shared" si="528"/>
        <v>130065</v>
      </c>
      <c r="AM461" s="86">
        <v>9.1884380211228467E-2</v>
      </c>
    </row>
    <row r="462" spans="1:39" x14ac:dyDescent="0.3">
      <c r="A462" s="47">
        <v>44470</v>
      </c>
      <c r="B462" s="69">
        <f>'From State&amp;Country +Charts'!H475</f>
        <v>3920</v>
      </c>
      <c r="C462" s="69"/>
      <c r="D462" s="69">
        <f t="shared" si="509"/>
        <v>40348</v>
      </c>
      <c r="E462" s="69"/>
      <c r="F462" s="69">
        <f>'From State&amp;Country +Charts'!AN475</f>
        <v>1877</v>
      </c>
      <c r="G462" s="69"/>
      <c r="H462" s="69">
        <f t="shared" si="510"/>
        <v>20966</v>
      </c>
      <c r="I462" s="69"/>
      <c r="J462" s="69">
        <f>'From State&amp;Country +Charts'!AT475</f>
        <v>1029</v>
      </c>
      <c r="K462" s="69"/>
      <c r="L462" s="69">
        <f t="shared" si="511"/>
        <v>10003</v>
      </c>
      <c r="M462" s="69"/>
      <c r="N462">
        <f>'From State&amp;Country +Charts'!F475</f>
        <v>722</v>
      </c>
      <c r="O462" s="69"/>
      <c r="P462" s="69">
        <f t="shared" si="512"/>
        <v>7327</v>
      </c>
      <c r="Q462" s="69"/>
      <c r="R462">
        <f>'From State&amp;Country +Charts'!O475</f>
        <v>581</v>
      </c>
      <c r="S462" s="69"/>
      <c r="T462" s="69">
        <f t="shared" si="513"/>
        <v>6140</v>
      </c>
      <c r="U462" s="69"/>
      <c r="V462" s="84">
        <f t="shared" si="514"/>
        <v>0.2212938918369651</v>
      </c>
      <c r="W462" s="84">
        <f t="shared" si="515"/>
        <v>0.10596138647397539</v>
      </c>
      <c r="X462" s="84">
        <f t="shared" si="516"/>
        <v>5.8089646607203345E-2</v>
      </c>
      <c r="Y462" s="8">
        <f t="shared" si="517"/>
        <v>4.0758721914869595E-2</v>
      </c>
      <c r="Z462" s="8">
        <f t="shared" si="518"/>
        <v>3.2798916111550183E-2</v>
      </c>
      <c r="AA462" s="69"/>
      <c r="AB462" s="69"/>
      <c r="AC462" s="69">
        <f>'From State&amp;Country +Charts'!BR475</f>
        <v>17714</v>
      </c>
      <c r="AD462" s="69">
        <f t="shared" si="526"/>
        <v>176696</v>
      </c>
      <c r="AE462" s="85">
        <f t="shared" si="520"/>
        <v>0.10298879202988798</v>
      </c>
      <c r="AF462" s="69"/>
      <c r="AG462" s="69">
        <f t="shared" si="521"/>
        <v>17714</v>
      </c>
      <c r="AH462" s="69">
        <v>14436</v>
      </c>
      <c r="AI462" s="69">
        <f t="shared" si="522"/>
        <v>3278</v>
      </c>
      <c r="AJ462" s="69">
        <f t="shared" si="527"/>
        <v>42115</v>
      </c>
      <c r="AK462" s="69">
        <f t="shared" si="524"/>
        <v>3509.5833333333335</v>
      </c>
      <c r="AL462" s="69">
        <f t="shared" si="528"/>
        <v>134581</v>
      </c>
      <c r="AM462" s="86">
        <v>9.523540702269391E-2</v>
      </c>
    </row>
    <row r="463" spans="1:39" x14ac:dyDescent="0.3">
      <c r="A463" s="47">
        <v>44501</v>
      </c>
      <c r="B463" s="69">
        <f>'From State&amp;Country +Charts'!H476</f>
        <v>3017</v>
      </c>
      <c r="C463" s="69"/>
      <c r="D463" s="69">
        <f t="shared" si="509"/>
        <v>40599</v>
      </c>
      <c r="E463" s="69"/>
      <c r="F463" s="69">
        <f>'From State&amp;Country +Charts'!AN476</f>
        <v>1621</v>
      </c>
      <c r="G463" s="69"/>
      <c r="H463" s="69">
        <f t="shared" si="510"/>
        <v>21096</v>
      </c>
      <c r="I463" s="69"/>
      <c r="J463" s="69">
        <f>'From State&amp;Country +Charts'!AT476</f>
        <v>821</v>
      </c>
      <c r="K463" s="69"/>
      <c r="L463" s="69">
        <f t="shared" si="511"/>
        <v>10203</v>
      </c>
      <c r="M463" s="69"/>
      <c r="N463">
        <f>'From State&amp;Country +Charts'!F476</f>
        <v>579</v>
      </c>
      <c r="O463" s="69"/>
      <c r="P463" s="69">
        <f t="shared" si="512"/>
        <v>7437</v>
      </c>
      <c r="Q463" s="69"/>
      <c r="R463">
        <f>'From State&amp;Country +Charts'!O476</f>
        <v>436</v>
      </c>
      <c r="S463" s="69"/>
      <c r="T463" s="69">
        <f t="shared" si="513"/>
        <v>6136</v>
      </c>
      <c r="U463" s="69"/>
      <c r="V463" s="84">
        <f t="shared" si="514"/>
        <v>0.21814895155459146</v>
      </c>
      <c r="W463" s="84">
        <f t="shared" si="515"/>
        <v>0.11720896601590745</v>
      </c>
      <c r="X463" s="84">
        <f t="shared" si="516"/>
        <v>5.9363702096890819E-2</v>
      </c>
      <c r="Y463" s="8">
        <f t="shared" si="517"/>
        <v>4.1865509761388288E-2</v>
      </c>
      <c r="Z463" s="8">
        <f t="shared" si="518"/>
        <v>3.1525668835864065E-2</v>
      </c>
      <c r="AA463" s="69"/>
      <c r="AB463" s="69"/>
      <c r="AC463" s="69">
        <f>'From State&amp;Country +Charts'!BR476</f>
        <v>13830</v>
      </c>
      <c r="AD463" s="69">
        <f t="shared" si="526"/>
        <v>178677</v>
      </c>
      <c r="AE463" s="85">
        <f t="shared" si="520"/>
        <v>0.16718710439699547</v>
      </c>
      <c r="AF463" s="69"/>
      <c r="AG463" s="69">
        <f t="shared" si="521"/>
        <v>13830</v>
      </c>
      <c r="AH463" s="69">
        <v>9525</v>
      </c>
      <c r="AI463" s="69">
        <f t="shared" si="522"/>
        <v>4305</v>
      </c>
      <c r="AJ463" s="69">
        <f t="shared" si="527"/>
        <v>41364</v>
      </c>
      <c r="AK463" s="69">
        <f t="shared" si="524"/>
        <v>3447</v>
      </c>
      <c r="AL463" s="69">
        <f t="shared" si="528"/>
        <v>137313</v>
      </c>
      <c r="AM463" s="86">
        <v>9.8409255242227045E-2</v>
      </c>
    </row>
    <row r="464" spans="1:39" x14ac:dyDescent="0.3">
      <c r="A464" s="47">
        <v>44531</v>
      </c>
      <c r="B464" s="69">
        <f>'From State&amp;Country +Charts'!H477</f>
        <v>3171</v>
      </c>
      <c r="C464" s="69"/>
      <c r="D464" s="69">
        <f t="shared" si="509"/>
        <v>40548</v>
      </c>
      <c r="E464" s="69"/>
      <c r="F464" s="69">
        <f>'From State&amp;Country +Charts'!AN477</f>
        <v>1740</v>
      </c>
      <c r="G464" s="69"/>
      <c r="H464" s="69">
        <f t="shared" si="510"/>
        <v>21032</v>
      </c>
      <c r="I464" s="69"/>
      <c r="J464" s="69">
        <f>'From State&amp;Country +Charts'!AT477</f>
        <v>841</v>
      </c>
      <c r="K464" s="69"/>
      <c r="L464" s="69">
        <f t="shared" si="511"/>
        <v>10328</v>
      </c>
      <c r="M464" s="69"/>
      <c r="N464">
        <f>'From State&amp;Country +Charts'!F477</f>
        <v>579</v>
      </c>
      <c r="O464" s="69"/>
      <c r="P464" s="69">
        <f t="shared" si="512"/>
        <v>7532</v>
      </c>
      <c r="Q464" s="69"/>
      <c r="R464">
        <f>'From State&amp;Country +Charts'!O477</f>
        <v>516</v>
      </c>
      <c r="S464" s="69"/>
      <c r="T464" s="69">
        <f t="shared" si="513"/>
        <v>6183</v>
      </c>
      <c r="U464" s="69"/>
      <c r="V464" s="84">
        <f t="shared" si="514"/>
        <v>0.22265131301783458</v>
      </c>
      <c r="W464" s="84">
        <f t="shared" si="515"/>
        <v>0.12217385198708047</v>
      </c>
      <c r="X464" s="84">
        <f t="shared" si="516"/>
        <v>5.9050695127088895E-2</v>
      </c>
      <c r="Y464" s="8">
        <f t="shared" si="517"/>
        <v>4.0654402471562982E-2</v>
      </c>
      <c r="Z464" s="8">
        <f t="shared" si="518"/>
        <v>3.6230866451341104E-2</v>
      </c>
      <c r="AA464" s="69"/>
      <c r="AB464" s="69"/>
      <c r="AC464" s="69">
        <f>'From State&amp;Country +Charts'!BR477</f>
        <v>14242</v>
      </c>
      <c r="AD464" s="69">
        <f t="shared" si="526"/>
        <v>179501</v>
      </c>
      <c r="AE464" s="85">
        <f t="shared" si="520"/>
        <v>6.1410046206588076E-2</v>
      </c>
      <c r="AF464" s="69"/>
      <c r="AG464" s="69">
        <f t="shared" si="521"/>
        <v>14242</v>
      </c>
      <c r="AH464" s="69">
        <v>9202</v>
      </c>
      <c r="AI464" s="69">
        <f t="shared" si="522"/>
        <v>5040</v>
      </c>
      <c r="AJ464" s="69">
        <f t="shared" si="527"/>
        <v>43491</v>
      </c>
      <c r="AK464" s="69">
        <f t="shared" si="524"/>
        <v>3624.25</v>
      </c>
      <c r="AL464" s="69">
        <f t="shared" si="528"/>
        <v>136010</v>
      </c>
      <c r="AM464" s="86">
        <v>0.10960539250105322</v>
      </c>
    </row>
    <row r="465" spans="1:39" x14ac:dyDescent="0.3">
      <c r="A465" s="47">
        <v>44562</v>
      </c>
      <c r="B465" s="69">
        <f>'From State&amp;Country +Charts'!H478</f>
        <v>3110</v>
      </c>
      <c r="C465" s="69"/>
      <c r="D465" s="69">
        <f t="shared" si="509"/>
        <v>40967</v>
      </c>
      <c r="E465" s="69"/>
      <c r="F465" s="69">
        <f>'From State&amp;Country +Charts'!AN478</f>
        <v>1547</v>
      </c>
      <c r="G465" s="69"/>
      <c r="H465" s="69">
        <f t="shared" si="510"/>
        <v>21106</v>
      </c>
      <c r="I465" s="69"/>
      <c r="J465" s="69">
        <f>'From State&amp;Country +Charts'!AT478</f>
        <v>794</v>
      </c>
      <c r="K465" s="69"/>
      <c r="L465" s="69">
        <f t="shared" si="511"/>
        <v>10535</v>
      </c>
      <c r="M465" s="69"/>
      <c r="N465">
        <f>'From State&amp;Country +Charts'!F478</f>
        <v>544</v>
      </c>
      <c r="O465" s="69"/>
      <c r="P465" s="69">
        <f t="shared" si="512"/>
        <v>7618</v>
      </c>
      <c r="Q465" s="69"/>
      <c r="R465">
        <f>'From State&amp;Country +Charts'!O478</f>
        <v>473</v>
      </c>
      <c r="S465" s="69"/>
      <c r="T465" s="69">
        <f t="shared" si="513"/>
        <v>6237</v>
      </c>
      <c r="U465" s="69"/>
      <c r="V465" s="84">
        <f t="shared" si="514"/>
        <v>0.22636290850862509</v>
      </c>
      <c r="W465" s="84">
        <f t="shared" si="515"/>
        <v>0.11259917024528714</v>
      </c>
      <c r="X465" s="84">
        <f t="shared" si="516"/>
        <v>5.779168789577116E-2</v>
      </c>
      <c r="Y465" s="8">
        <f t="shared" si="517"/>
        <v>3.9595312613727347E-2</v>
      </c>
      <c r="Z465" s="8">
        <f t="shared" si="518"/>
        <v>3.4427542033626898E-2</v>
      </c>
      <c r="AA465" s="69"/>
      <c r="AB465" s="69"/>
      <c r="AC465" s="69">
        <f>'From State&amp;Country +Charts'!BR478</f>
        <v>13739</v>
      </c>
      <c r="AD465" s="69">
        <f t="shared" si="526"/>
        <v>181825</v>
      </c>
      <c r="AE465" s="85">
        <f t="shared" si="520"/>
        <v>0.20359176522120026</v>
      </c>
      <c r="AF465" s="69"/>
      <c r="AG465" s="69">
        <f t="shared" si="521"/>
        <v>13739</v>
      </c>
      <c r="AH465" s="69">
        <v>9185</v>
      </c>
      <c r="AI465" s="69">
        <f t="shared" si="522"/>
        <v>4554</v>
      </c>
      <c r="AJ465" s="69">
        <f t="shared" si="527"/>
        <v>45502</v>
      </c>
      <c r="AK465" s="69">
        <f t="shared" si="524"/>
        <v>3791.8333333333335</v>
      </c>
      <c r="AL465" s="69">
        <f t="shared" si="528"/>
        <v>136323</v>
      </c>
      <c r="AM465" s="86">
        <v>0.10022563505349734</v>
      </c>
    </row>
    <row r="466" spans="1:39" x14ac:dyDescent="0.3">
      <c r="A466" s="47">
        <v>44593</v>
      </c>
      <c r="B466" s="69">
        <f>'From State&amp;Country +Charts'!H479</f>
        <v>2751</v>
      </c>
      <c r="C466" s="69"/>
      <c r="D466" s="69">
        <f t="shared" ref="D466:D467" si="529">SUM(B455:B466)</f>
        <v>41019</v>
      </c>
      <c r="E466" s="69"/>
      <c r="F466" s="69">
        <f>'From State&amp;Country +Charts'!AN479</f>
        <v>1415</v>
      </c>
      <c r="G466" s="69"/>
      <c r="H466" s="69">
        <f t="shared" ref="H466:H467" si="530">SUM(F455:F466)</f>
        <v>21125</v>
      </c>
      <c r="I466" s="69"/>
      <c r="J466" s="69">
        <f>'From State&amp;Country +Charts'!AT479</f>
        <v>711</v>
      </c>
      <c r="K466" s="69"/>
      <c r="L466" s="69">
        <f t="shared" ref="L466:L467" si="531">SUM(J455:J466)</f>
        <v>10579</v>
      </c>
      <c r="M466" s="69"/>
      <c r="N466">
        <f>'From State&amp;Country +Charts'!F479</f>
        <v>512</v>
      </c>
      <c r="O466" s="69"/>
      <c r="P466" s="69">
        <f t="shared" ref="P466:P467" si="532">SUM(N455:N466)</f>
        <v>7673</v>
      </c>
      <c r="Q466" s="69"/>
      <c r="R466">
        <f>'From State&amp;Country +Charts'!O479</f>
        <v>448</v>
      </c>
      <c r="S466" s="69"/>
      <c r="T466" s="69">
        <f t="shared" ref="T466:T467" si="533">SUM(R455:R466)</f>
        <v>6236</v>
      </c>
      <c r="U466" s="69"/>
      <c r="V466" s="84">
        <f t="shared" ref="V466:V467" si="534">B466/AC466</f>
        <v>0.21527506064637295</v>
      </c>
      <c r="W466" s="84">
        <f t="shared" ref="W466:W467" si="535">F466/AC466</f>
        <v>0.11072853900931215</v>
      </c>
      <c r="X466" s="84">
        <f t="shared" ref="X466:X467" si="536">J466/AC466</f>
        <v>5.5638156350262147E-2</v>
      </c>
      <c r="Y466" s="8">
        <f t="shared" ref="Y466:Y467" si="537">N466/AC466</f>
        <v>4.0065732842945456E-2</v>
      </c>
      <c r="Z466" s="8">
        <f t="shared" ref="Z466:Z467" si="538">R466/AC466</f>
        <v>3.5057516237577274E-2</v>
      </c>
      <c r="AA466" s="69"/>
      <c r="AB466" s="69"/>
      <c r="AC466" s="69">
        <f>'From State&amp;Country +Charts'!BR479</f>
        <v>12779</v>
      </c>
      <c r="AD466" s="69">
        <f t="shared" ref="AD466" si="539">SUM(AC455:AC466)</f>
        <v>183258</v>
      </c>
      <c r="AE466" s="85">
        <f t="shared" ref="AE466:AE467" si="540">(AC466/AC454)-1</f>
        <v>0.12630001762735765</v>
      </c>
      <c r="AF466" s="69"/>
      <c r="AG466" s="69">
        <f t="shared" ref="AG466:AG467" si="541">AC466</f>
        <v>12779</v>
      </c>
      <c r="AH466" s="69">
        <v>8756</v>
      </c>
      <c r="AI466" s="69">
        <f t="shared" ref="AI466:AI467" si="542">AG466-AH466</f>
        <v>4023</v>
      </c>
      <c r="AJ466" s="69">
        <f t="shared" ref="AJ466" si="543">SUM(AI455:AI466)</f>
        <v>44943</v>
      </c>
      <c r="AK466" s="69">
        <f t="shared" ref="AK466:AK467" si="544">AJ466/12</f>
        <v>3745.25</v>
      </c>
      <c r="AL466" s="69">
        <f t="shared" ref="AL466" si="545">SUM(AH455:AH466)</f>
        <v>138315</v>
      </c>
      <c r="AM466" s="86">
        <v>8.819156428515533E-2</v>
      </c>
    </row>
    <row r="467" spans="1:39" x14ac:dyDescent="0.3">
      <c r="A467" s="47">
        <v>44621</v>
      </c>
      <c r="B467" s="69">
        <f>'From State&amp;Country +Charts'!H480</f>
        <v>3334</v>
      </c>
      <c r="C467" s="69"/>
      <c r="D467" s="69">
        <f t="shared" si="529"/>
        <v>41220</v>
      </c>
      <c r="E467" s="69"/>
      <c r="F467" s="69">
        <f>'From State&amp;Country +Charts'!AN480</f>
        <v>1799</v>
      </c>
      <c r="G467" s="69"/>
      <c r="H467" s="69">
        <f t="shared" si="530"/>
        <v>20949</v>
      </c>
      <c r="I467" s="69"/>
      <c r="J467" s="69">
        <f>'From State&amp;Country +Charts'!AT480</f>
        <v>906</v>
      </c>
      <c r="K467" s="69"/>
      <c r="L467" s="69">
        <f t="shared" si="531"/>
        <v>10751</v>
      </c>
      <c r="M467" s="69"/>
      <c r="N467">
        <f>'From State&amp;Country +Charts'!F480</f>
        <v>604</v>
      </c>
      <c r="O467" s="69"/>
      <c r="P467" s="69">
        <f t="shared" si="532"/>
        <v>7660</v>
      </c>
      <c r="Q467" s="69"/>
      <c r="R467">
        <f>'From State&amp;Country +Charts'!O480</f>
        <v>597</v>
      </c>
      <c r="S467" s="69"/>
      <c r="T467" s="69">
        <f t="shared" si="533"/>
        <v>6310</v>
      </c>
      <c r="U467" s="69"/>
      <c r="V467" s="84">
        <f t="shared" si="534"/>
        <v>0.21636705821273283</v>
      </c>
      <c r="W467" s="84">
        <f t="shared" si="535"/>
        <v>0.11674995132714647</v>
      </c>
      <c r="X467" s="84">
        <f t="shared" si="536"/>
        <v>5.8796807060808622E-2</v>
      </c>
      <c r="Y467" s="8">
        <f t="shared" si="537"/>
        <v>3.9197871373872414E-2</v>
      </c>
      <c r="Z467" s="8">
        <f t="shared" si="538"/>
        <v>3.8743591407618926E-2</v>
      </c>
      <c r="AA467" s="69"/>
      <c r="AB467" s="69"/>
      <c r="AC467" s="69">
        <f>'From State&amp;Country +Charts'!BR480</f>
        <v>15409</v>
      </c>
      <c r="AD467" s="69">
        <f t="shared" ref="AD467" si="546">SUM(AC456:AC467)</f>
        <v>184618</v>
      </c>
      <c r="AE467" s="85">
        <f t="shared" si="540"/>
        <v>9.6804042992383765E-2</v>
      </c>
      <c r="AF467" s="69"/>
      <c r="AG467" s="69">
        <f t="shared" si="541"/>
        <v>15409</v>
      </c>
      <c r="AH467" s="69">
        <v>11264</v>
      </c>
      <c r="AI467" s="69">
        <f t="shared" si="542"/>
        <v>4145</v>
      </c>
      <c r="AJ467" s="69">
        <f t="shared" ref="AJ467" si="547">SUM(AI456:AI467)</f>
        <v>47888</v>
      </c>
      <c r="AK467" s="69">
        <f t="shared" si="544"/>
        <v>3990.6666666666665</v>
      </c>
      <c r="AL467" s="69">
        <f t="shared" ref="AL467" si="548">SUM(AH456:AH467)</f>
        <v>136730</v>
      </c>
      <c r="AM467" s="86">
        <v>9.6956324226101634E-2</v>
      </c>
    </row>
    <row r="468" spans="1:39" x14ac:dyDescent="0.3">
      <c r="A468" s="47">
        <v>44652</v>
      </c>
    </row>
    <row r="469" spans="1:39" x14ac:dyDescent="0.3">
      <c r="A469" s="47">
        <v>44682</v>
      </c>
    </row>
    <row r="470" spans="1:39" x14ac:dyDescent="0.3">
      <c r="A470" s="47">
        <v>44713</v>
      </c>
    </row>
    <row r="471" spans="1:39" x14ac:dyDescent="0.3">
      <c r="A471" s="47">
        <v>44743</v>
      </c>
    </row>
    <row r="472" spans="1:39" x14ac:dyDescent="0.3">
      <c r="A472" s="47">
        <v>44774</v>
      </c>
    </row>
    <row r="473" spans="1:39" x14ac:dyDescent="0.3">
      <c r="A473" s="47">
        <v>44805</v>
      </c>
    </row>
    <row r="474" spans="1:39" x14ac:dyDescent="0.3">
      <c r="A474" s="47">
        <v>44835</v>
      </c>
    </row>
    <row r="475" spans="1:39" x14ac:dyDescent="0.3">
      <c r="A475" s="47">
        <v>44866</v>
      </c>
    </row>
    <row r="476" spans="1:39" x14ac:dyDescent="0.3">
      <c r="A476" s="47">
        <v>44896</v>
      </c>
    </row>
    <row r="477" spans="1:39" x14ac:dyDescent="0.3">
      <c r="A477" s="47">
        <v>44927</v>
      </c>
    </row>
    <row r="478" spans="1:39" x14ac:dyDescent="0.3">
      <c r="A478" s="47">
        <v>44958</v>
      </c>
    </row>
    <row r="479" spans="1:39" x14ac:dyDescent="0.3">
      <c r="A479" s="47">
        <v>44986</v>
      </c>
    </row>
    <row r="480" spans="1:39" x14ac:dyDescent="0.3">
      <c r="A480" s="47">
        <v>45017</v>
      </c>
    </row>
    <row r="481" spans="1:1" x14ac:dyDescent="0.3">
      <c r="A481" s="47">
        <v>45047</v>
      </c>
    </row>
    <row r="482" spans="1:1" x14ac:dyDescent="0.3">
      <c r="A482" s="47">
        <v>45078</v>
      </c>
    </row>
    <row r="483" spans="1:1" x14ac:dyDescent="0.3">
      <c r="A483" s="47">
        <v>45108</v>
      </c>
    </row>
    <row r="484" spans="1:1" x14ac:dyDescent="0.3">
      <c r="A484" s="47">
        <v>45139</v>
      </c>
    </row>
    <row r="485" spans="1:1" x14ac:dyDescent="0.3">
      <c r="A485" s="47">
        <v>45170</v>
      </c>
    </row>
    <row r="486" spans="1:1" x14ac:dyDescent="0.3">
      <c r="A486" s="47">
        <v>45200</v>
      </c>
    </row>
    <row r="487" spans="1:1" x14ac:dyDescent="0.3">
      <c r="A487" s="47">
        <v>45231</v>
      </c>
    </row>
    <row r="488" spans="1:1" x14ac:dyDescent="0.3">
      <c r="A488" s="47">
        <v>45261</v>
      </c>
    </row>
    <row r="489" spans="1:1" x14ac:dyDescent="0.3">
      <c r="A489" s="47">
        <v>45292</v>
      </c>
    </row>
    <row r="490" spans="1:1" x14ac:dyDescent="0.3">
      <c r="A490" s="47">
        <v>45323</v>
      </c>
    </row>
    <row r="491" spans="1:1" x14ac:dyDescent="0.3">
      <c r="A491" s="47">
        <v>45352</v>
      </c>
    </row>
    <row r="492" spans="1:1" x14ac:dyDescent="0.3">
      <c r="A492" s="47">
        <v>45383</v>
      </c>
    </row>
    <row r="493" spans="1:1" x14ac:dyDescent="0.3">
      <c r="A493" s="47">
        <v>45413</v>
      </c>
    </row>
    <row r="494" spans="1:1" x14ac:dyDescent="0.3">
      <c r="A494" s="47">
        <v>45444</v>
      </c>
    </row>
    <row r="495" spans="1:1" x14ac:dyDescent="0.3">
      <c r="A495" s="47">
        <v>45474</v>
      </c>
    </row>
    <row r="496" spans="1:1" x14ac:dyDescent="0.3">
      <c r="A496" s="47">
        <v>45505</v>
      </c>
    </row>
    <row r="497" spans="1:1" x14ac:dyDescent="0.3">
      <c r="A497" s="47">
        <v>45536</v>
      </c>
    </row>
    <row r="498" spans="1:1" x14ac:dyDescent="0.3">
      <c r="A498" s="47">
        <v>45566</v>
      </c>
    </row>
    <row r="499" spans="1:1" x14ac:dyDescent="0.3">
      <c r="A499" s="47">
        <v>45597</v>
      </c>
    </row>
    <row r="500" spans="1:1" x14ac:dyDescent="0.3">
      <c r="A500" s="47">
        <v>45627</v>
      </c>
    </row>
    <row r="501" spans="1:1" x14ac:dyDescent="0.3">
      <c r="A501" s="47">
        <v>45658</v>
      </c>
    </row>
    <row r="502" spans="1:1" x14ac:dyDescent="0.3">
      <c r="A502" s="47">
        <v>45689</v>
      </c>
    </row>
    <row r="503" spans="1:1" x14ac:dyDescent="0.3">
      <c r="A503" s="47">
        <v>45717</v>
      </c>
    </row>
    <row r="504" spans="1:1" x14ac:dyDescent="0.3">
      <c r="A504" s="47">
        <v>45748</v>
      </c>
    </row>
    <row r="505" spans="1:1" x14ac:dyDescent="0.3">
      <c r="A505" s="47">
        <v>45778</v>
      </c>
    </row>
    <row r="506" spans="1:1" x14ac:dyDescent="0.3">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25"/>
  <sheetViews>
    <sheetView view="pageBreakPreview" zoomScale="90" zoomScaleNormal="100" zoomScaleSheetLayoutView="90" workbookViewId="0">
      <pane xSplit="3" ySplit="3" topLeftCell="CK490" activePane="bottomRight" state="frozen"/>
      <selection activeCell="CW498" sqref="CW498"/>
      <selection pane="topRight" activeCell="CW498" sqref="CW498"/>
      <selection pane="bottomLeft" activeCell="CW498" sqref="CW498"/>
      <selection pane="bottomRight" activeCell="CW498" sqref="CW498"/>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9" customWidth="1"/>
    <col min="105" max="105" width="12" style="69" bestFit="1" customWidth="1"/>
    <col min="106" max="106" width="11.81640625" style="69" bestFit="1" customWidth="1"/>
  </cols>
  <sheetData>
    <row r="1" spans="1:107" x14ac:dyDescent="0.3">
      <c r="A1" s="1" t="s">
        <v>476</v>
      </c>
      <c r="CK1" s="227" t="s">
        <v>636</v>
      </c>
      <c r="CL1" s="227"/>
    </row>
    <row r="2" spans="1:107" x14ac:dyDescent="0.3">
      <c r="BW2" s="1" t="s">
        <v>477</v>
      </c>
      <c r="BX2" s="26" t="s">
        <v>484</v>
      </c>
      <c r="BY2" s="1" t="s">
        <v>479</v>
      </c>
      <c r="CD2" s="1" t="s">
        <v>489</v>
      </c>
      <c r="CK2" s="227" t="s">
        <v>637</v>
      </c>
      <c r="CL2" s="227"/>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3">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3">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3">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3">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3">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3">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3">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3">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3">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3">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3">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3">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3">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3">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3">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3">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3">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3">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3">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3">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3">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3">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3">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3">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3">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3">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3">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3">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3">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3">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3">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3">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3">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3">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3">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3">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3">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3">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3">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3">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3">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3">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3">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3">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3">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3">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3">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3">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3">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3">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3">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3">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3">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3">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3">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3">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3">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3">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3">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3">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3">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3">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3">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3">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3">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3">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3">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3">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3">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3">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3">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3">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3">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3">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3">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3">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3">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3">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3">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3">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3">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3">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3">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3">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3">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3">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3">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3">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3">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3">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3">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3">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3">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3">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3">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3">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3">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3">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3">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3">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3">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3">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3">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3">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3">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3">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3">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3">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3">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3">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3">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3">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3">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3">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3">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3">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3">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3">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3">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3">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3">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3">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3">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3">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3">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3">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3">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3">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3">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3">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3">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3">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3">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3">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3">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3">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3">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3">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3">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3">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3">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3">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3">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3">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3">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3">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3">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3">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3">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3">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3">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3">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3">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3">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3">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3">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3">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3">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3">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3">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3">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3">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3">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3">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3">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3">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3">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3">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3">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3">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3">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3">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3">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3">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3">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3">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3">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3">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3">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3">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3">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3">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3">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3">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3">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3">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3">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3">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3">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3">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3">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3">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3">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3">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3">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3">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3">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3">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3">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3">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3">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3">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3">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3">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3">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3">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3">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3">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3">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3">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3">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3">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3">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3">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3">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3">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3">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3">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3">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3">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3">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3">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3">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3">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3">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3">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3">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3">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3">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3">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3">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3">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3">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3">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3">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3">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3">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3">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3">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3">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3">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3">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3">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3">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3">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3">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3">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3">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3">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3">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3">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3">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3">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3">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3">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3">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3">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3">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3">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3">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3">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3">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3">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3">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3">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3">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3">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3">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3">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3">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3">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3">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3">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3">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3">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3">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3">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3">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3">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3">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3">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3">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3">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3">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3">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3">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3">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3">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3">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3">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3">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3">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3">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3">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3">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3">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3">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3">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3">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3">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3">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3">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3">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3">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3">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3">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3">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3">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3">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3">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3">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3">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3">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3">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3">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3">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3">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3">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3">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3">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3">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3">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3">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3">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3">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3">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3">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3">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3">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3">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3">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3">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3">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3">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3">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3">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3">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3">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3">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3">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3">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3">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3">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3">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3">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3">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3">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3">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3">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3">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3">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3">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3">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3">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3">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3">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3">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3">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3">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3">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3">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3">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3">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3">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3">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3">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3">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3">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3">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3">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3">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3">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3">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3">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3">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3">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3">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3">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3">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3">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3">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3">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3">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3">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3">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3">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3">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3">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3">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3">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3">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3">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3">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3">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3">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3">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3">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3">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3">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3">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3">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3">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3">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3">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3">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3">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3">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3">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3">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3">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3">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69"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3">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3">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3">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3">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3">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3">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3">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3">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3">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3">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3">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3">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3">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3">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3">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3">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3">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3">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3">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3">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3">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3">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80"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2" thickBot="1" x14ac:dyDescent="0.35">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3">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3">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3">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3">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3">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3">
      <c r="B467" s="63">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0">
        <f t="shared" si="831"/>
        <v>521</v>
      </c>
      <c r="BR467" s="24">
        <v>11346</v>
      </c>
      <c r="BS467" s="30">
        <f t="shared" si="636"/>
        <v>11346</v>
      </c>
      <c r="BT467" s="30">
        <v>0</v>
      </c>
      <c r="BU467" s="43">
        <v>44255</v>
      </c>
      <c r="BW467">
        <f t="shared" ref="BW467" si="895">SUM(BR456:BR467)</f>
        <v>108491</v>
      </c>
      <c r="BX467" s="25">
        <f t="shared" ref="BX467" si="896">(BW467/BW455)-1</f>
        <v>-0.35159574468085109</v>
      </c>
      <c r="BY467" s="44">
        <v>6764</v>
      </c>
      <c r="BZ467" s="39">
        <f t="shared" ref="BZ467" si="897">BR467-BY467</f>
        <v>4582</v>
      </c>
      <c r="CA467" s="39">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8">
        <v>44228</v>
      </c>
      <c r="DA467" s="6">
        <f t="shared" ref="DA467" si="904">AVERAGE(BS432:BS467)</f>
        <v>12558.333333333334</v>
      </c>
      <c r="DB467" s="6">
        <f t="shared" ref="DB467" si="905">AVERAGE(BS456:BS467)</f>
        <v>9040.9166666666661</v>
      </c>
      <c r="DC467" s="90">
        <f t="shared" ref="DC467" si="906">BS467</f>
        <v>11346</v>
      </c>
    </row>
    <row r="468" spans="2:107" x14ac:dyDescent="0.3">
      <c r="B468" s="63">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0">
        <f t="shared" si="831"/>
        <v>659</v>
      </c>
      <c r="BR468" s="24">
        <v>14049</v>
      </c>
      <c r="BS468" s="30">
        <f>SUM(D468:BQ468)</f>
        <v>14049</v>
      </c>
      <c r="BT468" s="30">
        <v>0</v>
      </c>
      <c r="BU468" s="43">
        <v>44286</v>
      </c>
      <c r="BW468">
        <f t="shared" ref="BW468" si="907">SUM(BR457:BR468)</f>
        <v>115176</v>
      </c>
      <c r="BX468" s="25">
        <f t="shared" ref="BX468" si="908">(BW468/BW456)-1</f>
        <v>-0.28560175163285184</v>
      </c>
      <c r="BY468" s="44">
        <v>12849</v>
      </c>
      <c r="BZ468" s="39">
        <f t="shared" ref="BZ468" si="909">BR468-BY468</f>
        <v>1200</v>
      </c>
      <c r="CA468" s="39">
        <f t="shared" ref="CA468" si="910">SUM(BZ457:BZ468)</f>
        <v>16961</v>
      </c>
      <c r="CD468">
        <f t="shared" si="899"/>
        <v>26701</v>
      </c>
      <c r="CE468">
        <f t="shared" si="900"/>
        <v>14096</v>
      </c>
      <c r="CF468">
        <f t="shared" si="901"/>
        <v>6455</v>
      </c>
      <c r="CG468">
        <f t="shared" si="902"/>
        <v>4567</v>
      </c>
      <c r="CH468">
        <f t="shared" si="903"/>
        <v>4185</v>
      </c>
      <c r="CZ468" s="88">
        <v>44256</v>
      </c>
      <c r="DA468" s="6">
        <f t="shared" ref="DA468" si="911">AVERAGE(BS433:BS468)</f>
        <v>12448.444444444445</v>
      </c>
      <c r="DB468" s="6">
        <f t="shared" ref="DB468" si="912">AVERAGE(BS457:BS468)</f>
        <v>9598</v>
      </c>
      <c r="DC468" s="90">
        <f t="shared" ref="DC468" si="913">BS468</f>
        <v>14049</v>
      </c>
    </row>
    <row r="469" spans="2:107" x14ac:dyDescent="0.3">
      <c r="B469" s="63">
        <v>44287</v>
      </c>
      <c r="C469" t="s">
        <v>446</v>
      </c>
      <c r="D469">
        <v>77</v>
      </c>
      <c r="E469">
        <v>205</v>
      </c>
      <c r="F469">
        <v>597</v>
      </c>
      <c r="G469">
        <v>58</v>
      </c>
      <c r="H469">
        <v>3297</v>
      </c>
      <c r="I469">
        <v>489</v>
      </c>
      <c r="J469">
        <v>66</v>
      </c>
      <c r="K469">
        <v>15</v>
      </c>
      <c r="L469">
        <v>577</v>
      </c>
      <c r="M469">
        <v>236</v>
      </c>
      <c r="N469">
        <v>240</v>
      </c>
      <c r="O469">
        <v>512</v>
      </c>
      <c r="P469">
        <v>312</v>
      </c>
      <c r="Q469">
        <v>112</v>
      </c>
      <c r="R469">
        <v>73</v>
      </c>
      <c r="S469">
        <v>100</v>
      </c>
      <c r="T469">
        <v>68</v>
      </c>
      <c r="U469">
        <v>69</v>
      </c>
      <c r="V469">
        <v>33</v>
      </c>
      <c r="W469">
        <v>139</v>
      </c>
      <c r="X469">
        <v>201</v>
      </c>
      <c r="Y469">
        <v>202</v>
      </c>
      <c r="Z469">
        <v>151</v>
      </c>
      <c r="AA469">
        <v>32</v>
      </c>
      <c r="AB469">
        <v>136</v>
      </c>
      <c r="AC469">
        <v>202</v>
      </c>
      <c r="AD469">
        <v>61</v>
      </c>
      <c r="AE469">
        <v>303</v>
      </c>
      <c r="AF469">
        <v>45</v>
      </c>
      <c r="AG469">
        <v>149</v>
      </c>
      <c r="AH469">
        <v>97</v>
      </c>
      <c r="AI469">
        <v>353</v>
      </c>
      <c r="AJ469">
        <v>243</v>
      </c>
      <c r="AK469">
        <v>49</v>
      </c>
      <c r="AL469">
        <v>212</v>
      </c>
      <c r="AM469">
        <v>107</v>
      </c>
      <c r="AN469">
        <v>1882</v>
      </c>
      <c r="AO469">
        <v>203</v>
      </c>
      <c r="AP469">
        <v>20</v>
      </c>
      <c r="AQ469">
        <v>93</v>
      </c>
      <c r="AR469">
        <v>44</v>
      </c>
      <c r="AS469">
        <v>139</v>
      </c>
      <c r="AT469">
        <v>767</v>
      </c>
      <c r="AU469">
        <v>262</v>
      </c>
      <c r="AV469">
        <v>24</v>
      </c>
      <c r="AW469">
        <v>237</v>
      </c>
      <c r="AX469">
        <v>0</v>
      </c>
      <c r="AY469">
        <v>14</v>
      </c>
      <c r="AZ469">
        <v>134</v>
      </c>
      <c r="BA469">
        <v>50</v>
      </c>
      <c r="BB469">
        <v>36</v>
      </c>
      <c r="BC469">
        <v>0</v>
      </c>
      <c r="BD469">
        <v>0</v>
      </c>
      <c r="BE469">
        <v>0</v>
      </c>
      <c r="BF469">
        <v>0</v>
      </c>
      <c r="BG469">
        <v>0</v>
      </c>
      <c r="BH469">
        <v>0</v>
      </c>
      <c r="BI469">
        <v>0</v>
      </c>
      <c r="BJ469">
        <v>0</v>
      </c>
      <c r="BK469">
        <v>0</v>
      </c>
      <c r="BL469">
        <v>0</v>
      </c>
      <c r="BM469">
        <v>0</v>
      </c>
      <c r="BN469">
        <v>0</v>
      </c>
      <c r="BO469">
        <v>140</v>
      </c>
      <c r="BP469">
        <v>0</v>
      </c>
      <c r="BQ469" s="30">
        <f t="shared" si="831"/>
        <v>687</v>
      </c>
      <c r="BR469" s="24">
        <v>14550</v>
      </c>
      <c r="BS469" s="30">
        <f t="shared" si="636"/>
        <v>14550</v>
      </c>
      <c r="BT469" s="30">
        <v>0</v>
      </c>
      <c r="BU469" s="43">
        <v>44316</v>
      </c>
      <c r="BW469">
        <f t="shared" ref="BW469" si="914">SUM(BR458:BR469)</f>
        <v>129726</v>
      </c>
      <c r="BX469" s="25">
        <f t="shared" ref="BX469" si="915">(BW469/BW457)-1</f>
        <v>-0.12857200435290794</v>
      </c>
      <c r="BY469" s="44">
        <v>11479</v>
      </c>
      <c r="BZ469" s="39">
        <f t="shared" ref="BZ469" si="916">BR469-BY469</f>
        <v>3071</v>
      </c>
      <c r="CA469" s="39">
        <f t="shared" ref="CA469" si="917">SUM(BZ458:BZ469)</f>
        <v>21868</v>
      </c>
      <c r="CD469">
        <f t="shared" ref="CD469" si="918">SUM(H458:H469)</f>
        <v>29998</v>
      </c>
      <c r="CE469">
        <f t="shared" ref="CE469" si="919">SUM(AN458:AN469)</f>
        <v>15978</v>
      </c>
      <c r="CF469">
        <f t="shared" ref="CF469" si="920">SUM(AT458:AT469)</f>
        <v>7222</v>
      </c>
      <c r="CG469">
        <f t="shared" ref="CG469" si="921">SUM(F458:F469)</f>
        <v>5164</v>
      </c>
      <c r="CH469">
        <f t="shared" ref="CH469" si="922">SUM(O458:O469)</f>
        <v>4697</v>
      </c>
      <c r="CZ469" s="88">
        <v>44287</v>
      </c>
      <c r="DA469" s="6">
        <f t="shared" ref="DA469" si="923">AVERAGE(BS434:BS469)</f>
        <v>12475.666666666666</v>
      </c>
      <c r="DB469" s="6">
        <f t="shared" ref="DB469" si="924">AVERAGE(BS458:BS469)</f>
        <v>10810.5</v>
      </c>
      <c r="DC469" s="90">
        <f t="shared" ref="DC469" si="925">BS469</f>
        <v>14550</v>
      </c>
    </row>
    <row r="470" spans="2:107" x14ac:dyDescent="0.3">
      <c r="B470" s="63">
        <v>44317</v>
      </c>
      <c r="C470" t="s">
        <v>447</v>
      </c>
      <c r="D470">
        <v>88</v>
      </c>
      <c r="E470">
        <v>199</v>
      </c>
      <c r="F470">
        <v>585</v>
      </c>
      <c r="G470">
        <v>44</v>
      </c>
      <c r="H470">
        <v>3025</v>
      </c>
      <c r="I470">
        <v>397</v>
      </c>
      <c r="J470">
        <v>45</v>
      </c>
      <c r="K470">
        <v>9</v>
      </c>
      <c r="L470">
        <v>545</v>
      </c>
      <c r="M470">
        <v>236</v>
      </c>
      <c r="N470">
        <v>243</v>
      </c>
      <c r="O470">
        <v>451</v>
      </c>
      <c r="P470">
        <v>325</v>
      </c>
      <c r="Q470">
        <v>95</v>
      </c>
      <c r="R470">
        <v>75</v>
      </c>
      <c r="S470">
        <v>84</v>
      </c>
      <c r="T470">
        <v>41</v>
      </c>
      <c r="U470">
        <v>70</v>
      </c>
      <c r="V470">
        <v>28</v>
      </c>
      <c r="W470">
        <v>142</v>
      </c>
      <c r="X470">
        <v>166</v>
      </c>
      <c r="Y470">
        <v>172</v>
      </c>
      <c r="Z470">
        <v>180</v>
      </c>
      <c r="AA470">
        <v>39</v>
      </c>
      <c r="AB470">
        <v>133</v>
      </c>
      <c r="AC470">
        <v>174</v>
      </c>
      <c r="AD470">
        <v>42</v>
      </c>
      <c r="AE470">
        <v>253</v>
      </c>
      <c r="AF470">
        <v>25</v>
      </c>
      <c r="AG470">
        <v>144</v>
      </c>
      <c r="AH470">
        <v>90</v>
      </c>
      <c r="AI470">
        <v>297</v>
      </c>
      <c r="AJ470">
        <v>229</v>
      </c>
      <c r="AK470">
        <v>44</v>
      </c>
      <c r="AL470">
        <v>169</v>
      </c>
      <c r="AM470">
        <v>93</v>
      </c>
      <c r="AN470">
        <v>1665</v>
      </c>
      <c r="AO470">
        <v>167</v>
      </c>
      <c r="AP470">
        <v>22</v>
      </c>
      <c r="AQ470">
        <v>94</v>
      </c>
      <c r="AR470">
        <v>36</v>
      </c>
      <c r="AS470">
        <v>126</v>
      </c>
      <c r="AT470">
        <v>749</v>
      </c>
      <c r="AU470">
        <v>231</v>
      </c>
      <c r="AV470">
        <v>14</v>
      </c>
      <c r="AW470">
        <v>229</v>
      </c>
      <c r="AX470">
        <v>0</v>
      </c>
      <c r="AY470">
        <v>15</v>
      </c>
      <c r="AZ470">
        <v>134</v>
      </c>
      <c r="BA470">
        <v>28</v>
      </c>
      <c r="BB470">
        <v>40</v>
      </c>
      <c r="BC470">
        <v>0</v>
      </c>
      <c r="BD470">
        <v>0</v>
      </c>
      <c r="BE470">
        <v>0</v>
      </c>
      <c r="BF470">
        <v>0</v>
      </c>
      <c r="BG470">
        <v>0</v>
      </c>
      <c r="BH470">
        <v>0</v>
      </c>
      <c r="BI470">
        <v>0</v>
      </c>
      <c r="BJ470">
        <v>0</v>
      </c>
      <c r="BK470">
        <v>0</v>
      </c>
      <c r="BL470">
        <v>0</v>
      </c>
      <c r="BM470">
        <v>0</v>
      </c>
      <c r="BN470">
        <v>0</v>
      </c>
      <c r="BO470">
        <v>147</v>
      </c>
      <c r="BP470">
        <v>0</v>
      </c>
      <c r="BQ470" s="30">
        <f t="shared" si="831"/>
        <v>675</v>
      </c>
      <c r="BR470" s="24">
        <v>13349</v>
      </c>
      <c r="BS470" s="30">
        <f>SUM(D470:BQ470)</f>
        <v>13349</v>
      </c>
      <c r="BT470" s="30">
        <v>0</v>
      </c>
      <c r="BU470" s="43">
        <v>44347</v>
      </c>
      <c r="BW470">
        <f t="shared" ref="BW470:BW471" si="926">SUM(BR459:BR470)</f>
        <v>143052</v>
      </c>
      <c r="BX470" s="25">
        <f t="shared" ref="BX470:BX471" si="927">(BW470/BW458)-1</f>
        <v>5.3239189816007837E-2</v>
      </c>
      <c r="BY470" s="44">
        <v>14307</v>
      </c>
      <c r="BZ470" s="39">
        <f t="shared" ref="BZ470:BZ471" si="928">BR470-BY470</f>
        <v>-958</v>
      </c>
      <c r="CA470" s="39">
        <f t="shared" ref="CA470:CA471" si="929">SUM(BZ459:BZ470)</f>
        <v>24589</v>
      </c>
      <c r="CD470">
        <f t="shared" ref="CD470:CD471" si="930">SUM(H459:H470)</f>
        <v>33020</v>
      </c>
      <c r="CE470">
        <f t="shared" ref="CE470:CE471" si="931">SUM(AN459:AN470)</f>
        <v>17641</v>
      </c>
      <c r="CF470">
        <f t="shared" ref="CF470:CF471" si="932">SUM(AT459:AT470)</f>
        <v>7969</v>
      </c>
      <c r="CG470">
        <f t="shared" ref="CG470:CG471" si="933">SUM(F459:F470)</f>
        <v>5748</v>
      </c>
      <c r="CH470">
        <f t="shared" ref="CH470:CH471" si="934">SUM(O459:O470)</f>
        <v>5148</v>
      </c>
      <c r="CZ470" s="88">
        <v>44317</v>
      </c>
      <c r="DA470" s="6">
        <f t="shared" ref="DA470:DA471" si="935">AVERAGE(BS435:BS470)</f>
        <v>12495.555555555555</v>
      </c>
      <c r="DB470" s="6">
        <f t="shared" ref="DB470:DB471" si="936">AVERAGE(BS459:BS470)</f>
        <v>11921</v>
      </c>
      <c r="DC470" s="90">
        <f t="shared" ref="DC470:DC472" si="937">BS470</f>
        <v>13349</v>
      </c>
    </row>
    <row r="471" spans="2:107" x14ac:dyDescent="0.3">
      <c r="B471" s="63">
        <v>44348</v>
      </c>
      <c r="C471" t="s">
        <v>448</v>
      </c>
      <c r="D471">
        <v>95</v>
      </c>
      <c r="E471">
        <v>229</v>
      </c>
      <c r="F471">
        <v>764</v>
      </c>
      <c r="G471">
        <v>64</v>
      </c>
      <c r="H471">
        <v>3638</v>
      </c>
      <c r="I471">
        <v>534</v>
      </c>
      <c r="J471">
        <v>84</v>
      </c>
      <c r="K471">
        <v>23</v>
      </c>
      <c r="L471">
        <v>676</v>
      </c>
      <c r="M471">
        <v>323</v>
      </c>
      <c r="N471">
        <v>300</v>
      </c>
      <c r="O471">
        <v>521</v>
      </c>
      <c r="P471">
        <v>391</v>
      </c>
      <c r="Q471">
        <v>132</v>
      </c>
      <c r="R471">
        <v>87</v>
      </c>
      <c r="S471">
        <v>113</v>
      </c>
      <c r="T471">
        <v>73</v>
      </c>
      <c r="U471">
        <v>94</v>
      </c>
      <c r="V471">
        <v>16</v>
      </c>
      <c r="W471">
        <v>194</v>
      </c>
      <c r="X471">
        <v>191</v>
      </c>
      <c r="Y471">
        <v>216</v>
      </c>
      <c r="Z471">
        <v>210</v>
      </c>
      <c r="AA471">
        <v>49</v>
      </c>
      <c r="AB471">
        <v>189</v>
      </c>
      <c r="AC471">
        <v>212</v>
      </c>
      <c r="AD471">
        <v>71</v>
      </c>
      <c r="AE471">
        <v>357</v>
      </c>
      <c r="AF471">
        <v>33</v>
      </c>
      <c r="AG471">
        <v>190</v>
      </c>
      <c r="AH471">
        <v>116</v>
      </c>
      <c r="AI471">
        <v>346</v>
      </c>
      <c r="AJ471">
        <v>257</v>
      </c>
      <c r="AK471">
        <v>43</v>
      </c>
      <c r="AL471">
        <v>227</v>
      </c>
      <c r="AM471">
        <v>71</v>
      </c>
      <c r="AN471">
        <v>1813</v>
      </c>
      <c r="AO471">
        <v>239</v>
      </c>
      <c r="AP471">
        <v>17</v>
      </c>
      <c r="AQ471">
        <v>102</v>
      </c>
      <c r="AR471">
        <v>47</v>
      </c>
      <c r="AS471">
        <v>159</v>
      </c>
      <c r="AT471">
        <v>949</v>
      </c>
      <c r="AU471">
        <v>304</v>
      </c>
      <c r="AV471">
        <v>16</v>
      </c>
      <c r="AW471">
        <v>300</v>
      </c>
      <c r="AX471">
        <v>0</v>
      </c>
      <c r="AY471">
        <v>23</v>
      </c>
      <c r="AZ471">
        <v>202</v>
      </c>
      <c r="BA471">
        <v>56</v>
      </c>
      <c r="BB471">
        <v>33</v>
      </c>
      <c r="BC471">
        <v>0</v>
      </c>
      <c r="BD471">
        <v>0</v>
      </c>
      <c r="BE471">
        <v>0</v>
      </c>
      <c r="BF471">
        <v>0</v>
      </c>
      <c r="BG471">
        <v>0</v>
      </c>
      <c r="BH471">
        <v>0</v>
      </c>
      <c r="BI471">
        <v>0</v>
      </c>
      <c r="BJ471">
        <v>0</v>
      </c>
      <c r="BK471">
        <v>0</v>
      </c>
      <c r="BL471">
        <v>0</v>
      </c>
      <c r="BM471">
        <v>0</v>
      </c>
      <c r="BN471">
        <v>0</v>
      </c>
      <c r="BO471">
        <v>5</v>
      </c>
      <c r="BP471">
        <v>0</v>
      </c>
      <c r="BQ471" s="3">
        <f t="shared" si="831"/>
        <v>143</v>
      </c>
      <c r="BR471" s="24">
        <v>15537</v>
      </c>
      <c r="BS471" s="3">
        <f>SUM(D471:BQ471)</f>
        <v>15537</v>
      </c>
      <c r="BT471" s="3">
        <v>0</v>
      </c>
      <c r="BU471" s="43">
        <v>44377</v>
      </c>
      <c r="BW471">
        <f t="shared" si="926"/>
        <v>157253</v>
      </c>
      <c r="BX471" s="25">
        <f t="shared" si="927"/>
        <v>0.27586570603316773</v>
      </c>
      <c r="BY471" s="217">
        <v>12839</v>
      </c>
      <c r="BZ471" s="39">
        <f t="shared" si="928"/>
        <v>2698</v>
      </c>
      <c r="CA471" s="39">
        <f t="shared" si="929"/>
        <v>30346</v>
      </c>
      <c r="CD471">
        <f t="shared" si="930"/>
        <v>36320</v>
      </c>
      <c r="CE471">
        <f t="shared" si="931"/>
        <v>19369</v>
      </c>
      <c r="CF471">
        <f t="shared" si="932"/>
        <v>8840</v>
      </c>
      <c r="CG471">
        <f t="shared" si="933"/>
        <v>6450</v>
      </c>
      <c r="CH471">
        <f t="shared" si="934"/>
        <v>5628</v>
      </c>
      <c r="CZ471" s="88">
        <v>44348</v>
      </c>
      <c r="DA471" s="6">
        <f t="shared" si="935"/>
        <v>12443.027777777777</v>
      </c>
      <c r="DB471" s="6">
        <f t="shared" si="936"/>
        <v>13104.416666666666</v>
      </c>
      <c r="DC471" s="90">
        <f t="shared" si="937"/>
        <v>15537</v>
      </c>
    </row>
    <row r="472" spans="2:107" x14ac:dyDescent="0.3">
      <c r="B472" s="63">
        <v>44378</v>
      </c>
      <c r="C472" t="s">
        <v>462</v>
      </c>
      <c r="D472">
        <v>89</v>
      </c>
      <c r="E472">
        <v>248</v>
      </c>
      <c r="F472">
        <v>755</v>
      </c>
      <c r="G472">
        <v>83</v>
      </c>
      <c r="H472">
        <v>3808</v>
      </c>
      <c r="I472">
        <v>584</v>
      </c>
      <c r="J472">
        <v>74</v>
      </c>
      <c r="K472">
        <v>24</v>
      </c>
      <c r="L472">
        <v>674</v>
      </c>
      <c r="M472">
        <v>299</v>
      </c>
      <c r="N472">
        <v>296</v>
      </c>
      <c r="O472">
        <v>649</v>
      </c>
      <c r="P472">
        <v>442</v>
      </c>
      <c r="Q472">
        <v>158</v>
      </c>
      <c r="R472">
        <v>85</v>
      </c>
      <c r="S472">
        <v>138</v>
      </c>
      <c r="T472">
        <v>78</v>
      </c>
      <c r="U472">
        <v>80</v>
      </c>
      <c r="V472">
        <v>29</v>
      </c>
      <c r="W472">
        <v>208</v>
      </c>
      <c r="X472">
        <v>262</v>
      </c>
      <c r="Y472">
        <v>253</v>
      </c>
      <c r="Z472">
        <v>221</v>
      </c>
      <c r="AA472">
        <v>36</v>
      </c>
      <c r="AB472">
        <v>191</v>
      </c>
      <c r="AC472">
        <v>227</v>
      </c>
      <c r="AD472">
        <v>72</v>
      </c>
      <c r="AE472">
        <v>351</v>
      </c>
      <c r="AF472">
        <v>41</v>
      </c>
      <c r="AG472">
        <v>193</v>
      </c>
      <c r="AH472">
        <v>150</v>
      </c>
      <c r="AI472">
        <v>435</v>
      </c>
      <c r="AJ472">
        <v>264</v>
      </c>
      <c r="AK472">
        <v>46</v>
      </c>
      <c r="AL472">
        <v>246</v>
      </c>
      <c r="AM472">
        <v>135</v>
      </c>
      <c r="AN472">
        <v>1870</v>
      </c>
      <c r="AO472">
        <v>261</v>
      </c>
      <c r="AP472">
        <v>17</v>
      </c>
      <c r="AQ472">
        <v>99</v>
      </c>
      <c r="AR472">
        <v>55</v>
      </c>
      <c r="AS472">
        <v>127</v>
      </c>
      <c r="AT472">
        <v>1025</v>
      </c>
      <c r="AU472">
        <v>313</v>
      </c>
      <c r="AV472">
        <v>26</v>
      </c>
      <c r="AW472">
        <v>326</v>
      </c>
      <c r="AX472">
        <v>0</v>
      </c>
      <c r="AY472">
        <v>20</v>
      </c>
      <c r="AZ472">
        <v>190</v>
      </c>
      <c r="BA472">
        <v>52</v>
      </c>
      <c r="BB472">
        <v>57</v>
      </c>
      <c r="BC472">
        <v>0</v>
      </c>
      <c r="BD472">
        <v>0</v>
      </c>
      <c r="BE472">
        <v>0</v>
      </c>
      <c r="BF472">
        <v>0</v>
      </c>
      <c r="BG472">
        <v>0</v>
      </c>
      <c r="BH472">
        <v>0</v>
      </c>
      <c r="BI472">
        <v>0</v>
      </c>
      <c r="BJ472">
        <v>0</v>
      </c>
      <c r="BK472">
        <v>0</v>
      </c>
      <c r="BL472">
        <v>0</v>
      </c>
      <c r="BM472">
        <v>0</v>
      </c>
      <c r="BN472">
        <v>0</v>
      </c>
      <c r="BO472">
        <v>143</v>
      </c>
      <c r="BP472">
        <v>0</v>
      </c>
      <c r="BQ472" s="3">
        <f t="shared" si="831"/>
        <v>861</v>
      </c>
      <c r="BR472" s="24">
        <v>17366</v>
      </c>
      <c r="BS472" s="3">
        <f t="shared" ref="BS472:BS486" si="938">SUM(D472:BQ472)</f>
        <v>17366</v>
      </c>
      <c r="BT472" s="3">
        <v>0</v>
      </c>
      <c r="BU472" s="43">
        <v>44408</v>
      </c>
      <c r="BW472">
        <f t="shared" ref="BW472:BW473" si="939">SUM(BR461:BR472)</f>
        <v>165832</v>
      </c>
      <c r="BX472" s="25">
        <f t="shared" ref="BX472:BX473" si="940">(BW472/BW460)-1</f>
        <v>0.43545175977702</v>
      </c>
      <c r="BY472" s="217">
        <v>13031</v>
      </c>
      <c r="BZ472" s="39">
        <f t="shared" ref="BZ472:BZ473" si="941">BR472-BY472</f>
        <v>4335</v>
      </c>
      <c r="CA472" s="39">
        <f t="shared" ref="CA472:CA473" si="942">SUM(BZ461:BZ472)</f>
        <v>34141</v>
      </c>
      <c r="CD472">
        <f t="shared" ref="CD472:CD473" si="943">SUM(H461:H472)</f>
        <v>37989</v>
      </c>
      <c r="CE472">
        <f t="shared" ref="CE472:CE473" si="944">SUM(AN461:AN472)</f>
        <v>20320</v>
      </c>
      <c r="CF472">
        <f t="shared" ref="CF472:CF473" si="945">SUM(AT461:AT472)</f>
        <v>9306</v>
      </c>
      <c r="CG472">
        <f t="shared" ref="CG472:CG473" si="946">SUM(F461:F472)</f>
        <v>6877</v>
      </c>
      <c r="CH472">
        <f t="shared" ref="CH472:CH473" si="947">SUM(O461:O472)</f>
        <v>5984</v>
      </c>
      <c r="CZ472" s="88">
        <v>44378</v>
      </c>
      <c r="DA472" s="6">
        <f t="shared" ref="DA472" si="948">AVERAGE(BS437:BS472)</f>
        <v>12456.027777777777</v>
      </c>
      <c r="DB472" s="6">
        <f t="shared" ref="DB472" si="949">AVERAGE(BS461:BS472)</f>
        <v>13819.333333333334</v>
      </c>
      <c r="DC472" s="90">
        <f t="shared" si="937"/>
        <v>17366</v>
      </c>
    </row>
    <row r="473" spans="2:107" x14ac:dyDescent="0.3">
      <c r="B473" s="63">
        <v>44409</v>
      </c>
      <c r="C473" t="s">
        <v>438</v>
      </c>
      <c r="D473">
        <v>90</v>
      </c>
      <c r="E473">
        <v>221</v>
      </c>
      <c r="F473">
        <v>716</v>
      </c>
      <c r="G473">
        <v>65</v>
      </c>
      <c r="H473">
        <v>4105</v>
      </c>
      <c r="I473">
        <v>644</v>
      </c>
      <c r="J473">
        <v>113</v>
      </c>
      <c r="K473">
        <v>18</v>
      </c>
      <c r="L473">
        <v>728</v>
      </c>
      <c r="M473">
        <v>332</v>
      </c>
      <c r="N473">
        <v>320</v>
      </c>
      <c r="O473">
        <v>556</v>
      </c>
      <c r="P473">
        <v>462</v>
      </c>
      <c r="Q473">
        <v>180</v>
      </c>
      <c r="R473">
        <v>89</v>
      </c>
      <c r="S473">
        <v>127</v>
      </c>
      <c r="T473">
        <v>85</v>
      </c>
      <c r="U473">
        <v>90</v>
      </c>
      <c r="V473">
        <v>34</v>
      </c>
      <c r="W473">
        <v>205</v>
      </c>
      <c r="X473">
        <v>300</v>
      </c>
      <c r="Y473">
        <v>241</v>
      </c>
      <c r="Z473">
        <v>218</v>
      </c>
      <c r="AA473">
        <v>33</v>
      </c>
      <c r="AB473">
        <v>192</v>
      </c>
      <c r="AC473">
        <v>238</v>
      </c>
      <c r="AD473">
        <v>72</v>
      </c>
      <c r="AE473">
        <v>372</v>
      </c>
      <c r="AF473">
        <v>57</v>
      </c>
      <c r="AG473">
        <v>221</v>
      </c>
      <c r="AH473">
        <v>130</v>
      </c>
      <c r="AI473">
        <v>429</v>
      </c>
      <c r="AJ473">
        <v>311</v>
      </c>
      <c r="AK473">
        <v>49</v>
      </c>
      <c r="AL473">
        <v>260</v>
      </c>
      <c r="AM473">
        <v>116</v>
      </c>
      <c r="AN473">
        <v>1854</v>
      </c>
      <c r="AO473">
        <v>280</v>
      </c>
      <c r="AP473">
        <v>24</v>
      </c>
      <c r="AQ473">
        <v>117</v>
      </c>
      <c r="AR473">
        <v>30</v>
      </c>
      <c r="AS473">
        <v>181</v>
      </c>
      <c r="AT473">
        <v>1063</v>
      </c>
      <c r="AU473">
        <v>295</v>
      </c>
      <c r="AV473">
        <v>25</v>
      </c>
      <c r="AW473">
        <v>369</v>
      </c>
      <c r="AX473">
        <v>0</v>
      </c>
      <c r="AY473">
        <v>13</v>
      </c>
      <c r="AZ473">
        <v>191</v>
      </c>
      <c r="BA473">
        <v>61</v>
      </c>
      <c r="BB473">
        <v>48</v>
      </c>
      <c r="BC473">
        <v>0</v>
      </c>
      <c r="BD473">
        <v>0</v>
      </c>
      <c r="BE473">
        <v>0</v>
      </c>
      <c r="BF473">
        <v>0</v>
      </c>
      <c r="BG473">
        <v>0</v>
      </c>
      <c r="BH473">
        <v>0</v>
      </c>
      <c r="BI473">
        <v>0</v>
      </c>
      <c r="BJ473">
        <v>0</v>
      </c>
      <c r="BK473">
        <v>0</v>
      </c>
      <c r="BL473">
        <v>0</v>
      </c>
      <c r="BM473">
        <v>0</v>
      </c>
      <c r="BN473">
        <v>0</v>
      </c>
      <c r="BO473">
        <v>159</v>
      </c>
      <c r="BP473">
        <v>0</v>
      </c>
      <c r="BQ473" s="3">
        <f t="shared" si="831"/>
        <v>984</v>
      </c>
      <c r="BR473" s="24">
        <v>18113</v>
      </c>
      <c r="BS473" s="3">
        <f t="shared" si="938"/>
        <v>18113</v>
      </c>
      <c r="BT473" s="3">
        <v>0</v>
      </c>
      <c r="BU473" s="43">
        <v>44439</v>
      </c>
      <c r="BW473">
        <f t="shared" si="939"/>
        <v>170937</v>
      </c>
      <c r="BX473" s="25">
        <f t="shared" si="940"/>
        <v>0.5408058409951324</v>
      </c>
      <c r="BY473" s="217">
        <v>11683</v>
      </c>
      <c r="BZ473" s="39">
        <f t="shared" si="941"/>
        <v>6430</v>
      </c>
      <c r="CA473" s="39">
        <f t="shared" si="942"/>
        <v>43272</v>
      </c>
      <c r="CD473">
        <f t="shared" si="943"/>
        <v>39007</v>
      </c>
      <c r="CE473">
        <f t="shared" si="944"/>
        <v>20657</v>
      </c>
      <c r="CF473">
        <f t="shared" si="945"/>
        <v>9615</v>
      </c>
      <c r="CG473">
        <f t="shared" si="946"/>
        <v>7094</v>
      </c>
      <c r="CH473">
        <f t="shared" si="947"/>
        <v>6084</v>
      </c>
      <c r="CZ473" s="88">
        <v>44409</v>
      </c>
      <c r="DA473" s="6">
        <f t="shared" ref="DA473" si="950">AVERAGE(BS438:BS473)</f>
        <v>12363.083333333334</v>
      </c>
      <c r="DB473" s="6">
        <f t="shared" ref="DB473" si="951">AVERAGE(BS462:BS473)</f>
        <v>14244.75</v>
      </c>
      <c r="DC473" s="90">
        <f t="shared" ref="DC473" si="952">BS473</f>
        <v>18113</v>
      </c>
    </row>
    <row r="474" spans="2:107" x14ac:dyDescent="0.3">
      <c r="B474" s="63">
        <v>44440</v>
      </c>
      <c r="C474" t="s">
        <v>439</v>
      </c>
      <c r="D474">
        <v>88</v>
      </c>
      <c r="E474">
        <v>241</v>
      </c>
      <c r="F474">
        <v>703</v>
      </c>
      <c r="G474">
        <v>65</v>
      </c>
      <c r="H474">
        <v>4044</v>
      </c>
      <c r="I474">
        <v>547</v>
      </c>
      <c r="J474">
        <v>99</v>
      </c>
      <c r="K474">
        <v>18</v>
      </c>
      <c r="L474">
        <v>701</v>
      </c>
      <c r="M474">
        <v>280</v>
      </c>
      <c r="N474">
        <v>263</v>
      </c>
      <c r="O474">
        <v>570</v>
      </c>
      <c r="P474">
        <v>428</v>
      </c>
      <c r="Q474">
        <v>141</v>
      </c>
      <c r="R474">
        <v>109</v>
      </c>
      <c r="S474">
        <v>130</v>
      </c>
      <c r="T474">
        <v>82</v>
      </c>
      <c r="U474">
        <v>98</v>
      </c>
      <c r="V474">
        <v>39</v>
      </c>
      <c r="W474">
        <v>193</v>
      </c>
      <c r="X474">
        <v>291</v>
      </c>
      <c r="Y474">
        <v>270</v>
      </c>
      <c r="Z474">
        <v>216</v>
      </c>
      <c r="AA474">
        <v>32</v>
      </c>
      <c r="AB474">
        <v>199</v>
      </c>
      <c r="AC474">
        <v>211</v>
      </c>
      <c r="AD474">
        <v>80</v>
      </c>
      <c r="AE474">
        <v>373</v>
      </c>
      <c r="AF474">
        <v>37</v>
      </c>
      <c r="AG474">
        <v>229</v>
      </c>
      <c r="AH474">
        <v>118</v>
      </c>
      <c r="AI474">
        <v>470</v>
      </c>
      <c r="AJ474">
        <v>314</v>
      </c>
      <c r="AK474">
        <v>63</v>
      </c>
      <c r="AL474">
        <v>260</v>
      </c>
      <c r="AM474">
        <v>105</v>
      </c>
      <c r="AN474">
        <v>1866</v>
      </c>
      <c r="AO474">
        <v>293</v>
      </c>
      <c r="AP474">
        <v>22</v>
      </c>
      <c r="AQ474">
        <v>142</v>
      </c>
      <c r="AR474">
        <v>36</v>
      </c>
      <c r="AS474">
        <v>175</v>
      </c>
      <c r="AT474">
        <v>1096</v>
      </c>
      <c r="AU474">
        <v>311</v>
      </c>
      <c r="AV474">
        <v>21</v>
      </c>
      <c r="AW474">
        <v>354</v>
      </c>
      <c r="AX474">
        <v>0</v>
      </c>
      <c r="AY474">
        <v>24</v>
      </c>
      <c r="AZ474">
        <v>198</v>
      </c>
      <c r="BA474">
        <v>52</v>
      </c>
      <c r="BB474">
        <v>49</v>
      </c>
      <c r="BC474">
        <v>0</v>
      </c>
      <c r="BD474">
        <v>0</v>
      </c>
      <c r="BE474">
        <v>0</v>
      </c>
      <c r="BF474">
        <v>0</v>
      </c>
      <c r="BG474">
        <v>0</v>
      </c>
      <c r="BH474">
        <v>0</v>
      </c>
      <c r="BI474">
        <v>0</v>
      </c>
      <c r="BJ474">
        <v>0</v>
      </c>
      <c r="BK474">
        <v>0</v>
      </c>
      <c r="BL474">
        <v>0</v>
      </c>
      <c r="BM474">
        <v>0</v>
      </c>
      <c r="BN474">
        <v>0</v>
      </c>
      <c r="BO474">
        <v>167</v>
      </c>
      <c r="BP474">
        <v>0</v>
      </c>
      <c r="BQ474" s="3">
        <f t="shared" si="831"/>
        <v>1077</v>
      </c>
      <c r="BR474" s="24">
        <v>17990</v>
      </c>
      <c r="BS474" s="3">
        <f t="shared" si="938"/>
        <v>17990</v>
      </c>
      <c r="BT474" s="3">
        <v>0</v>
      </c>
      <c r="BU474" s="43">
        <v>44469</v>
      </c>
      <c r="BW474">
        <f t="shared" ref="BW474" si="953">SUM(BR463:BR474)</f>
        <v>175042</v>
      </c>
      <c r="BX474" s="25">
        <f t="shared" ref="BX474" si="954">(BW474/BW462)-1</f>
        <v>0.60443267124354949</v>
      </c>
      <c r="BY474" s="217">
        <v>11023</v>
      </c>
      <c r="BZ474" s="39">
        <f t="shared" ref="BZ474" si="955">BR474-BY474</f>
        <v>6967</v>
      </c>
      <c r="CA474" s="39">
        <f t="shared" ref="CA474" si="956">SUM(BZ463:BZ474)</f>
        <v>44977</v>
      </c>
      <c r="CD474">
        <f t="shared" ref="CD474" si="957">SUM(H463:H474)</f>
        <v>40023</v>
      </c>
      <c r="CE474">
        <f t="shared" ref="CE474" si="958">SUM(AN463:AN474)</f>
        <v>20974</v>
      </c>
      <c r="CF474">
        <f t="shared" ref="CF474" si="959">SUM(AT463:AT474)</f>
        <v>9914</v>
      </c>
      <c r="CG474">
        <f t="shared" ref="CG474" si="960">SUM(F463:F474)</f>
        <v>7277</v>
      </c>
      <c r="CH474">
        <f t="shared" ref="CH474" si="961">SUM(O463:O474)</f>
        <v>6151</v>
      </c>
      <c r="CZ474" s="88">
        <v>44440</v>
      </c>
      <c r="DA474" s="6">
        <f t="shared" ref="DA474" si="962">AVERAGE(BS439:BS474)</f>
        <v>12437.222222222223</v>
      </c>
      <c r="DB474" s="6">
        <f t="shared" ref="DB474" si="963">AVERAGE(BS463:BS474)</f>
        <v>14586.833333333334</v>
      </c>
      <c r="DC474" s="90">
        <f t="shared" ref="DC474" si="964">BS474</f>
        <v>17990</v>
      </c>
    </row>
    <row r="475" spans="2:107" x14ac:dyDescent="0.3">
      <c r="B475" s="63">
        <v>44470</v>
      </c>
      <c r="C475" t="s">
        <v>440</v>
      </c>
      <c r="D475">
        <v>103</v>
      </c>
      <c r="E475">
        <v>255</v>
      </c>
      <c r="F475">
        <v>722</v>
      </c>
      <c r="G475">
        <v>76</v>
      </c>
      <c r="H475">
        <v>3920</v>
      </c>
      <c r="I475">
        <v>582</v>
      </c>
      <c r="J475">
        <v>86</v>
      </c>
      <c r="K475">
        <v>12</v>
      </c>
      <c r="L475">
        <v>694</v>
      </c>
      <c r="M475">
        <v>272</v>
      </c>
      <c r="N475">
        <v>252</v>
      </c>
      <c r="O475">
        <v>581</v>
      </c>
      <c r="P475">
        <v>429</v>
      </c>
      <c r="Q475">
        <v>161</v>
      </c>
      <c r="R475">
        <v>109</v>
      </c>
      <c r="S475">
        <v>119</v>
      </c>
      <c r="T475">
        <v>75</v>
      </c>
      <c r="U475">
        <v>109</v>
      </c>
      <c r="V475">
        <v>34</v>
      </c>
      <c r="W475">
        <v>187</v>
      </c>
      <c r="X475">
        <v>283</v>
      </c>
      <c r="Y475">
        <v>251</v>
      </c>
      <c r="Z475">
        <v>231</v>
      </c>
      <c r="AA475">
        <v>49</v>
      </c>
      <c r="AB475">
        <v>177</v>
      </c>
      <c r="AC475">
        <v>237</v>
      </c>
      <c r="AD475">
        <v>45</v>
      </c>
      <c r="AE475">
        <v>401</v>
      </c>
      <c r="AF475">
        <v>47</v>
      </c>
      <c r="AG475">
        <v>196</v>
      </c>
      <c r="AH475">
        <v>124</v>
      </c>
      <c r="AI475">
        <v>418</v>
      </c>
      <c r="AJ475">
        <v>297</v>
      </c>
      <c r="AK475">
        <v>54</v>
      </c>
      <c r="AL475">
        <v>223</v>
      </c>
      <c r="AM475">
        <v>109</v>
      </c>
      <c r="AN475">
        <v>1877</v>
      </c>
      <c r="AO475">
        <v>263</v>
      </c>
      <c r="AP475">
        <v>25</v>
      </c>
      <c r="AQ475">
        <v>101</v>
      </c>
      <c r="AR475">
        <v>40</v>
      </c>
      <c r="AS475">
        <v>190</v>
      </c>
      <c r="AT475">
        <v>1029</v>
      </c>
      <c r="AU475">
        <v>321</v>
      </c>
      <c r="AV475">
        <v>26</v>
      </c>
      <c r="AW475">
        <v>343</v>
      </c>
      <c r="AX475">
        <v>0</v>
      </c>
      <c r="AY475">
        <v>16</v>
      </c>
      <c r="AZ475">
        <v>164</v>
      </c>
      <c r="BA475">
        <v>53</v>
      </c>
      <c r="BB475">
        <v>46</v>
      </c>
      <c r="BC475">
        <v>0</v>
      </c>
      <c r="BD475">
        <v>0</v>
      </c>
      <c r="BE475">
        <v>0</v>
      </c>
      <c r="BF475">
        <v>0</v>
      </c>
      <c r="BG475">
        <v>0</v>
      </c>
      <c r="BH475">
        <v>0</v>
      </c>
      <c r="BI475">
        <v>0</v>
      </c>
      <c r="BJ475">
        <v>0</v>
      </c>
      <c r="BK475">
        <v>0</v>
      </c>
      <c r="BL475">
        <v>0</v>
      </c>
      <c r="BM475">
        <v>0</v>
      </c>
      <c r="BN475">
        <v>0</v>
      </c>
      <c r="BO475">
        <v>184</v>
      </c>
      <c r="BP475">
        <v>0</v>
      </c>
      <c r="BQ475" s="3">
        <f t="shared" si="831"/>
        <v>1116</v>
      </c>
      <c r="BR475" s="24">
        <v>17714</v>
      </c>
      <c r="BS475" s="3">
        <f t="shared" si="938"/>
        <v>17714</v>
      </c>
      <c r="BT475" s="3">
        <v>0</v>
      </c>
      <c r="BU475" s="43">
        <v>44500</v>
      </c>
      <c r="BW475">
        <f t="shared" ref="BW475:BW476" si="965">SUM(BR464:BR475)</f>
        <v>176696</v>
      </c>
      <c r="BX475" s="25">
        <f t="shared" ref="BX475:BX476" si="966">(BW475/BW463)-1</f>
        <v>0.61269006808681525</v>
      </c>
      <c r="BY475" s="217">
        <v>14436</v>
      </c>
      <c r="BZ475" s="39">
        <f t="shared" ref="BZ475:BZ476" si="967">BR475-BY475</f>
        <v>3278</v>
      </c>
      <c r="CA475" s="39">
        <f t="shared" ref="CA475:CA476" si="968">SUM(BZ464:BZ475)</f>
        <v>42115</v>
      </c>
      <c r="CD475">
        <f t="shared" ref="CD475:CD476" si="969">SUM(H464:H475)</f>
        <v>40348</v>
      </c>
      <c r="CE475">
        <f t="shared" ref="CE475:CE476" si="970">SUM(AN464:AN475)</f>
        <v>20966</v>
      </c>
      <c r="CF475">
        <f t="shared" ref="CF475:CF476" si="971">SUM(AT464:AT475)</f>
        <v>10003</v>
      </c>
      <c r="CG475">
        <f t="shared" ref="CG475:CG476" si="972">SUM(F464:F475)</f>
        <v>7327</v>
      </c>
      <c r="CH475">
        <f t="shared" ref="CH475:CH476" si="973">SUM(O464:O475)</f>
        <v>6140</v>
      </c>
      <c r="CZ475" s="88">
        <v>44470</v>
      </c>
      <c r="DA475" s="6">
        <f t="shared" ref="DA475:DA476" si="974">AVERAGE(BS440:BS475)</f>
        <v>12485.388888888889</v>
      </c>
      <c r="DB475" s="6">
        <f t="shared" ref="DB475:DB476" si="975">AVERAGE(BS464:BS475)</f>
        <v>14724.666666666666</v>
      </c>
      <c r="DC475" s="90">
        <f t="shared" ref="DC475:DC476" si="976">BS475</f>
        <v>17714</v>
      </c>
    </row>
    <row r="476" spans="2:107" x14ac:dyDescent="0.3">
      <c r="B476" s="63">
        <v>44501</v>
      </c>
      <c r="C476" t="s">
        <v>441</v>
      </c>
      <c r="D476">
        <v>59</v>
      </c>
      <c r="E476">
        <v>215</v>
      </c>
      <c r="F476">
        <v>579</v>
      </c>
      <c r="G476">
        <v>54</v>
      </c>
      <c r="H476">
        <v>3017</v>
      </c>
      <c r="I476">
        <v>479</v>
      </c>
      <c r="J476">
        <v>51</v>
      </c>
      <c r="K476">
        <v>13</v>
      </c>
      <c r="L476">
        <v>530</v>
      </c>
      <c r="M476">
        <v>243</v>
      </c>
      <c r="N476">
        <v>213</v>
      </c>
      <c r="O476">
        <v>436</v>
      </c>
      <c r="P476">
        <v>307</v>
      </c>
      <c r="Q476">
        <v>118</v>
      </c>
      <c r="R476">
        <v>82</v>
      </c>
      <c r="S476">
        <v>85</v>
      </c>
      <c r="T476">
        <v>54</v>
      </c>
      <c r="U476">
        <v>75</v>
      </c>
      <c r="V476">
        <v>35</v>
      </c>
      <c r="W476">
        <v>145</v>
      </c>
      <c r="X476">
        <v>192</v>
      </c>
      <c r="Y476">
        <v>190</v>
      </c>
      <c r="Z476">
        <v>159</v>
      </c>
      <c r="AA476">
        <v>29</v>
      </c>
      <c r="AB476">
        <v>130</v>
      </c>
      <c r="AC476">
        <v>143</v>
      </c>
      <c r="AD476">
        <v>52</v>
      </c>
      <c r="AE476">
        <v>320</v>
      </c>
      <c r="AF476">
        <v>22</v>
      </c>
      <c r="AG476">
        <v>156</v>
      </c>
      <c r="AH476">
        <v>96</v>
      </c>
      <c r="AI476">
        <v>328</v>
      </c>
      <c r="AJ476">
        <v>213</v>
      </c>
      <c r="AK476">
        <v>44</v>
      </c>
      <c r="AL476">
        <v>178</v>
      </c>
      <c r="AM476">
        <v>70</v>
      </c>
      <c r="AN476">
        <v>1621</v>
      </c>
      <c r="AO476">
        <v>196</v>
      </c>
      <c r="AP476">
        <v>16</v>
      </c>
      <c r="AQ476">
        <v>83</v>
      </c>
      <c r="AR476">
        <v>32</v>
      </c>
      <c r="AS476">
        <v>111</v>
      </c>
      <c r="AT476">
        <v>821</v>
      </c>
      <c r="AU476">
        <v>236</v>
      </c>
      <c r="AV476">
        <v>23</v>
      </c>
      <c r="AW476">
        <v>276</v>
      </c>
      <c r="AX476">
        <v>0</v>
      </c>
      <c r="AY476">
        <v>21</v>
      </c>
      <c r="AZ476">
        <v>140</v>
      </c>
      <c r="BA476">
        <v>42</v>
      </c>
      <c r="BB476">
        <v>48</v>
      </c>
      <c r="BC476">
        <v>0</v>
      </c>
      <c r="BD476">
        <v>0</v>
      </c>
      <c r="BE476">
        <v>0</v>
      </c>
      <c r="BF476">
        <v>0</v>
      </c>
      <c r="BG476">
        <v>0</v>
      </c>
      <c r="BH476">
        <v>0</v>
      </c>
      <c r="BI476">
        <v>0</v>
      </c>
      <c r="BJ476">
        <v>0</v>
      </c>
      <c r="BK476">
        <v>0</v>
      </c>
      <c r="BL476">
        <v>0</v>
      </c>
      <c r="BM476">
        <v>0</v>
      </c>
      <c r="BN476">
        <v>0</v>
      </c>
      <c r="BO476">
        <v>135</v>
      </c>
      <c r="BP476">
        <v>0</v>
      </c>
      <c r="BQ476" s="3">
        <f t="shared" si="831"/>
        <v>917</v>
      </c>
      <c r="BR476" s="24">
        <v>13830</v>
      </c>
      <c r="BS476" s="3">
        <f t="shared" si="938"/>
        <v>13830</v>
      </c>
      <c r="BT476" s="3">
        <v>0</v>
      </c>
      <c r="BU476" s="43">
        <v>44530</v>
      </c>
      <c r="BW476">
        <f t="shared" si="965"/>
        <v>178677</v>
      </c>
      <c r="BX476" s="25">
        <f t="shared" si="966"/>
        <v>0.63193226654975887</v>
      </c>
      <c r="BY476" s="217">
        <v>9525</v>
      </c>
      <c r="BZ476" s="39">
        <f t="shared" si="967"/>
        <v>4305</v>
      </c>
      <c r="CA476" s="39">
        <f t="shared" si="968"/>
        <v>41364</v>
      </c>
      <c r="CD476">
        <f t="shared" si="969"/>
        <v>40599</v>
      </c>
      <c r="CE476">
        <f t="shared" si="970"/>
        <v>21096</v>
      </c>
      <c r="CF476">
        <f t="shared" si="971"/>
        <v>10203</v>
      </c>
      <c r="CG476">
        <f t="shared" si="972"/>
        <v>7437</v>
      </c>
      <c r="CH476">
        <f t="shared" si="973"/>
        <v>6136</v>
      </c>
      <c r="CZ476" s="88">
        <v>44501</v>
      </c>
      <c r="DA476" s="6">
        <f t="shared" si="974"/>
        <v>12543.138888888889</v>
      </c>
      <c r="DB476" s="6">
        <f t="shared" si="975"/>
        <v>14889.75</v>
      </c>
      <c r="DC476" s="90">
        <f t="shared" si="976"/>
        <v>13830</v>
      </c>
    </row>
    <row r="477" spans="2:107" x14ac:dyDescent="0.3">
      <c r="B477" s="63">
        <v>44531</v>
      </c>
      <c r="C477" t="s">
        <v>442</v>
      </c>
      <c r="D477">
        <v>72</v>
      </c>
      <c r="E477">
        <v>207</v>
      </c>
      <c r="F477">
        <v>579</v>
      </c>
      <c r="G477">
        <v>42</v>
      </c>
      <c r="H477">
        <v>3171</v>
      </c>
      <c r="I477">
        <v>436</v>
      </c>
      <c r="J477">
        <v>71</v>
      </c>
      <c r="K477">
        <v>19</v>
      </c>
      <c r="L477">
        <v>520</v>
      </c>
      <c r="M477">
        <v>216</v>
      </c>
      <c r="N477">
        <v>197</v>
      </c>
      <c r="O477">
        <v>516</v>
      </c>
      <c r="P477">
        <v>339</v>
      </c>
      <c r="Q477">
        <v>92</v>
      </c>
      <c r="R477">
        <v>93</v>
      </c>
      <c r="S477">
        <v>89</v>
      </c>
      <c r="T477">
        <v>46</v>
      </c>
      <c r="U477">
        <v>77</v>
      </c>
      <c r="V477">
        <v>26</v>
      </c>
      <c r="W477">
        <v>139</v>
      </c>
      <c r="X477">
        <v>190</v>
      </c>
      <c r="Y477">
        <v>203</v>
      </c>
      <c r="Z477">
        <v>146</v>
      </c>
      <c r="AA477">
        <v>29</v>
      </c>
      <c r="AB477">
        <v>134</v>
      </c>
      <c r="AC477">
        <v>179</v>
      </c>
      <c r="AD477">
        <v>62</v>
      </c>
      <c r="AE477">
        <v>316</v>
      </c>
      <c r="AF477">
        <v>44</v>
      </c>
      <c r="AG477">
        <v>170</v>
      </c>
      <c r="AH477">
        <v>99</v>
      </c>
      <c r="AI477">
        <v>315</v>
      </c>
      <c r="AJ477">
        <v>239</v>
      </c>
      <c r="AK477">
        <v>44</v>
      </c>
      <c r="AL477">
        <v>183</v>
      </c>
      <c r="AM477">
        <v>95</v>
      </c>
      <c r="AN477">
        <v>1740</v>
      </c>
      <c r="AO477">
        <v>195</v>
      </c>
      <c r="AP477">
        <v>15</v>
      </c>
      <c r="AQ477">
        <v>85</v>
      </c>
      <c r="AR477">
        <v>30</v>
      </c>
      <c r="AS477">
        <v>109</v>
      </c>
      <c r="AT477">
        <v>841</v>
      </c>
      <c r="AU477">
        <v>256</v>
      </c>
      <c r="AV477">
        <v>19</v>
      </c>
      <c r="AW477">
        <v>259</v>
      </c>
      <c r="AX477">
        <v>0</v>
      </c>
      <c r="AY477">
        <v>8</v>
      </c>
      <c r="AZ477">
        <v>133</v>
      </c>
      <c r="BA477">
        <v>34</v>
      </c>
      <c r="BB477">
        <v>52</v>
      </c>
      <c r="BC477">
        <v>0</v>
      </c>
      <c r="BD477">
        <v>0</v>
      </c>
      <c r="BE477">
        <v>0</v>
      </c>
      <c r="BF477">
        <v>0</v>
      </c>
      <c r="BG477">
        <v>0</v>
      </c>
      <c r="BH477">
        <v>0</v>
      </c>
      <c r="BI477">
        <v>0</v>
      </c>
      <c r="BJ477">
        <v>0</v>
      </c>
      <c r="BK477">
        <v>0</v>
      </c>
      <c r="BL477">
        <v>0</v>
      </c>
      <c r="BM477">
        <v>0</v>
      </c>
      <c r="BN477">
        <v>0</v>
      </c>
      <c r="BO477">
        <v>142</v>
      </c>
      <c r="BP477">
        <v>0</v>
      </c>
      <c r="BQ477" s="3">
        <f t="shared" si="831"/>
        <v>929</v>
      </c>
      <c r="BR477" s="24">
        <v>14242</v>
      </c>
      <c r="BS477" s="3">
        <f t="shared" si="938"/>
        <v>14242</v>
      </c>
      <c r="BT477" s="3">
        <v>0</v>
      </c>
      <c r="BU477" s="43">
        <v>44561</v>
      </c>
      <c r="BW477">
        <f t="shared" ref="BW477" si="977">SUM(BR466:BR477)</f>
        <v>179501</v>
      </c>
      <c r="BX477" s="25">
        <f t="shared" ref="BX477" si="978">(BW477/BW465)-1</f>
        <v>0.60759641046767809</v>
      </c>
      <c r="BY477" s="217">
        <v>9202</v>
      </c>
      <c r="BZ477" s="39">
        <f t="shared" ref="BZ477" si="979">BR477-BY477</f>
        <v>5040</v>
      </c>
      <c r="CA477" s="39">
        <f t="shared" ref="CA477" si="980">SUM(BZ466:BZ477)</f>
        <v>43491</v>
      </c>
      <c r="CD477">
        <f t="shared" ref="CD477" si="981">SUM(H466:H477)</f>
        <v>40548</v>
      </c>
      <c r="CE477">
        <f t="shared" ref="CE477" si="982">SUM(AN466:AN477)</f>
        <v>21032</v>
      </c>
      <c r="CF477">
        <f t="shared" ref="CF477" si="983">SUM(AT466:AT477)</f>
        <v>10328</v>
      </c>
      <c r="CG477">
        <f t="shared" ref="CG477" si="984">SUM(F466:F477)</f>
        <v>7532</v>
      </c>
      <c r="CH477">
        <f t="shared" ref="CH477" si="985">SUM(O466:O477)</f>
        <v>6183</v>
      </c>
      <c r="CZ477" s="88">
        <v>44531</v>
      </c>
      <c r="DA477" s="6">
        <f t="shared" ref="DA477" si="986">AVERAGE(BS442:BS477)</f>
        <v>12643.972222222223</v>
      </c>
      <c r="DB477" s="6">
        <f t="shared" ref="DB477" si="987">AVERAGE(BS466:BS477)</f>
        <v>14958.416666666666</v>
      </c>
      <c r="DC477" s="90">
        <f t="shared" ref="DC477" si="988">BS477</f>
        <v>14242</v>
      </c>
    </row>
    <row r="478" spans="2:107" x14ac:dyDescent="0.3">
      <c r="B478" s="63">
        <v>44562</v>
      </c>
      <c r="C478" t="s">
        <v>443</v>
      </c>
      <c r="D478">
        <v>59</v>
      </c>
      <c r="E478">
        <v>211</v>
      </c>
      <c r="F478">
        <v>544</v>
      </c>
      <c r="G478">
        <v>48</v>
      </c>
      <c r="H478">
        <v>3110</v>
      </c>
      <c r="I478">
        <v>443</v>
      </c>
      <c r="J478">
        <v>59</v>
      </c>
      <c r="K478">
        <v>24</v>
      </c>
      <c r="L478">
        <v>537</v>
      </c>
      <c r="M478">
        <v>248</v>
      </c>
      <c r="N478">
        <v>217</v>
      </c>
      <c r="O478">
        <v>473</v>
      </c>
      <c r="P478">
        <v>302</v>
      </c>
      <c r="Q478">
        <v>98</v>
      </c>
      <c r="R478">
        <v>70</v>
      </c>
      <c r="S478">
        <v>70</v>
      </c>
      <c r="T478">
        <v>56</v>
      </c>
      <c r="U478">
        <v>82</v>
      </c>
      <c r="V478">
        <v>22</v>
      </c>
      <c r="W478">
        <v>145</v>
      </c>
      <c r="X478">
        <v>178</v>
      </c>
      <c r="Y478">
        <v>190</v>
      </c>
      <c r="Z478">
        <v>151</v>
      </c>
      <c r="AA478">
        <v>35</v>
      </c>
      <c r="AB478">
        <v>134</v>
      </c>
      <c r="AC478">
        <v>174</v>
      </c>
      <c r="AD478">
        <v>65</v>
      </c>
      <c r="AE478">
        <v>307</v>
      </c>
      <c r="AF478">
        <v>27</v>
      </c>
      <c r="AG478">
        <v>134</v>
      </c>
      <c r="AH478">
        <v>93</v>
      </c>
      <c r="AI478">
        <v>327</v>
      </c>
      <c r="AJ478">
        <v>201</v>
      </c>
      <c r="AK478">
        <v>52</v>
      </c>
      <c r="AL478">
        <v>167</v>
      </c>
      <c r="AM478">
        <v>80</v>
      </c>
      <c r="AN478">
        <v>1547</v>
      </c>
      <c r="AO478">
        <v>205</v>
      </c>
      <c r="AP478">
        <v>16</v>
      </c>
      <c r="AQ478">
        <v>91</v>
      </c>
      <c r="AR478">
        <v>34</v>
      </c>
      <c r="AS478">
        <v>140</v>
      </c>
      <c r="AT478">
        <v>794</v>
      </c>
      <c r="AU478">
        <v>228</v>
      </c>
      <c r="AV478">
        <v>11</v>
      </c>
      <c r="AW478">
        <v>248</v>
      </c>
      <c r="AX478">
        <v>0</v>
      </c>
      <c r="AY478">
        <v>15</v>
      </c>
      <c r="AZ478">
        <v>104</v>
      </c>
      <c r="BA478">
        <v>38</v>
      </c>
      <c r="BB478">
        <v>49</v>
      </c>
      <c r="BC478">
        <v>0</v>
      </c>
      <c r="BD478">
        <v>0</v>
      </c>
      <c r="BE478">
        <v>0</v>
      </c>
      <c r="BF478">
        <v>0</v>
      </c>
      <c r="BG478">
        <v>0</v>
      </c>
      <c r="BH478">
        <v>0</v>
      </c>
      <c r="BI478">
        <v>0</v>
      </c>
      <c r="BJ478">
        <v>0</v>
      </c>
      <c r="BK478">
        <v>0</v>
      </c>
      <c r="BL478">
        <v>0</v>
      </c>
      <c r="BM478">
        <v>0</v>
      </c>
      <c r="BN478">
        <v>0</v>
      </c>
      <c r="BO478">
        <v>154</v>
      </c>
      <c r="BP478">
        <v>0</v>
      </c>
      <c r="BQ478" s="3">
        <f t="shared" si="831"/>
        <v>932</v>
      </c>
      <c r="BR478" s="24">
        <v>13739</v>
      </c>
      <c r="BS478" s="3">
        <f t="shared" si="938"/>
        <v>13739</v>
      </c>
      <c r="BT478" s="3">
        <v>0</v>
      </c>
      <c r="BU478" s="43">
        <v>44592</v>
      </c>
      <c r="BW478">
        <f t="shared" ref="BW478" si="989">SUM(BR467:BR478)</f>
        <v>181825</v>
      </c>
      <c r="BX478" s="25">
        <f t="shared" ref="BX478" si="990">(BW478/BW466)-1</f>
        <v>0.6519033342418461</v>
      </c>
      <c r="BY478" s="217">
        <v>9185</v>
      </c>
      <c r="BZ478" s="39">
        <f t="shared" ref="BZ478" si="991">BR478-BY478</f>
        <v>4554</v>
      </c>
      <c r="CA478" s="39">
        <f t="shared" ref="CA478" si="992">SUM(BZ467:BZ478)</f>
        <v>45502</v>
      </c>
      <c r="CD478">
        <f t="shared" ref="CD478" si="993">SUM(H467:H478)</f>
        <v>40967</v>
      </c>
      <c r="CE478">
        <f t="shared" ref="CE478" si="994">SUM(AN467:AN478)</f>
        <v>21106</v>
      </c>
      <c r="CF478">
        <f t="shared" ref="CF478" si="995">SUM(AT467:AT478)</f>
        <v>10535</v>
      </c>
      <c r="CG478">
        <f t="shared" ref="CG478" si="996">SUM(F467:F478)</f>
        <v>7618</v>
      </c>
      <c r="CH478">
        <f t="shared" ref="CH478" si="997">SUM(O467:O478)</f>
        <v>6237</v>
      </c>
      <c r="CZ478" s="88">
        <v>44562</v>
      </c>
      <c r="DA478" s="6">
        <f t="shared" ref="DA478" si="998">AVERAGE(BS443:BS478)</f>
        <v>12666.916666666666</v>
      </c>
      <c r="DB478" s="6">
        <f t="shared" ref="DB478" si="999">AVERAGE(BS467:BS478)</f>
        <v>15152.083333333334</v>
      </c>
      <c r="DC478" s="90">
        <f t="shared" ref="DC478" si="1000">BS478</f>
        <v>13739</v>
      </c>
    </row>
    <row r="479" spans="2:107" x14ac:dyDescent="0.3">
      <c r="B479" s="63">
        <v>44593</v>
      </c>
      <c r="C479" t="s">
        <v>444</v>
      </c>
      <c r="D479">
        <v>53</v>
      </c>
      <c r="E479">
        <v>181</v>
      </c>
      <c r="F479">
        <v>512</v>
      </c>
      <c r="G479">
        <v>60</v>
      </c>
      <c r="H479">
        <v>2751</v>
      </c>
      <c r="I479">
        <v>401</v>
      </c>
      <c r="J479">
        <v>51</v>
      </c>
      <c r="K479">
        <v>17</v>
      </c>
      <c r="L479">
        <v>544</v>
      </c>
      <c r="M479">
        <v>235</v>
      </c>
      <c r="N479">
        <v>240</v>
      </c>
      <c r="O479">
        <v>448</v>
      </c>
      <c r="P479">
        <v>263</v>
      </c>
      <c r="Q479">
        <v>115</v>
      </c>
      <c r="R479">
        <v>78</v>
      </c>
      <c r="S479">
        <v>93</v>
      </c>
      <c r="T479">
        <v>53</v>
      </c>
      <c r="U479">
        <v>67</v>
      </c>
      <c r="V479">
        <v>22</v>
      </c>
      <c r="W479">
        <v>129</v>
      </c>
      <c r="X479">
        <v>196</v>
      </c>
      <c r="Y479">
        <v>174</v>
      </c>
      <c r="Z479">
        <v>128</v>
      </c>
      <c r="AA479">
        <v>28</v>
      </c>
      <c r="AB479">
        <v>141</v>
      </c>
      <c r="AC479">
        <v>183</v>
      </c>
      <c r="AD479">
        <v>54</v>
      </c>
      <c r="AE479">
        <v>262</v>
      </c>
      <c r="AF479">
        <v>41</v>
      </c>
      <c r="AG479">
        <v>165</v>
      </c>
      <c r="AH479">
        <v>91</v>
      </c>
      <c r="AI479">
        <v>310</v>
      </c>
      <c r="AJ479">
        <v>174</v>
      </c>
      <c r="AK479">
        <v>35</v>
      </c>
      <c r="AL479">
        <v>162</v>
      </c>
      <c r="AM479">
        <v>92</v>
      </c>
      <c r="AN479">
        <v>1415</v>
      </c>
      <c r="AO479">
        <v>184</v>
      </c>
      <c r="AP479">
        <v>11</v>
      </c>
      <c r="AQ479">
        <v>105</v>
      </c>
      <c r="AR479">
        <v>35</v>
      </c>
      <c r="AS479">
        <v>113</v>
      </c>
      <c r="AT479">
        <v>711</v>
      </c>
      <c r="AU479">
        <v>229</v>
      </c>
      <c r="AV479">
        <v>17</v>
      </c>
      <c r="AW479">
        <v>247</v>
      </c>
      <c r="AX479">
        <v>0</v>
      </c>
      <c r="AY479">
        <v>12</v>
      </c>
      <c r="AZ479">
        <v>91</v>
      </c>
      <c r="BA479">
        <v>41</v>
      </c>
      <c r="BB479">
        <v>21</v>
      </c>
      <c r="BC479">
        <v>0</v>
      </c>
      <c r="BD479">
        <v>0</v>
      </c>
      <c r="BE479">
        <v>0</v>
      </c>
      <c r="BF479">
        <v>0</v>
      </c>
      <c r="BG479">
        <v>0</v>
      </c>
      <c r="BH479">
        <v>0</v>
      </c>
      <c r="BI479">
        <v>0</v>
      </c>
      <c r="BJ479">
        <v>0</v>
      </c>
      <c r="BK479">
        <v>0</v>
      </c>
      <c r="BL479">
        <v>0</v>
      </c>
      <c r="BM479">
        <v>0</v>
      </c>
      <c r="BN479">
        <v>0</v>
      </c>
      <c r="BO479">
        <v>123</v>
      </c>
      <c r="BP479">
        <v>0</v>
      </c>
      <c r="BQ479" s="3">
        <f t="shared" si="831"/>
        <v>875</v>
      </c>
      <c r="BR479" s="24">
        <v>12779</v>
      </c>
      <c r="BS479" s="3">
        <f t="shared" si="938"/>
        <v>12779</v>
      </c>
      <c r="BT479" s="3">
        <v>0</v>
      </c>
      <c r="BU479" s="43">
        <v>44620</v>
      </c>
      <c r="BW479">
        <f t="shared" ref="BW479:BW480" si="1001">SUM(BR468:BR479)</f>
        <v>183258</v>
      </c>
      <c r="BX479" s="25">
        <f t="shared" ref="BX479:BX480" si="1002">(BW479/BW467)-1</f>
        <v>0.68915393903641786</v>
      </c>
      <c r="BY479" s="217">
        <v>8756</v>
      </c>
      <c r="BZ479" s="39">
        <f t="shared" ref="BZ479:BZ480" si="1003">BR479-BY479</f>
        <v>4023</v>
      </c>
      <c r="CA479" s="39">
        <f t="shared" ref="CA479:CA480" si="1004">SUM(BZ468:BZ479)</f>
        <v>44943</v>
      </c>
      <c r="CD479">
        <f t="shared" ref="CD479:CD480" si="1005">SUM(H468:H479)</f>
        <v>41019</v>
      </c>
      <c r="CE479">
        <f t="shared" ref="CE479:CE480" si="1006">SUM(AN468:AN479)</f>
        <v>21125</v>
      </c>
      <c r="CF479">
        <f t="shared" ref="CF479:CF480" si="1007">SUM(AT468:AT479)</f>
        <v>10579</v>
      </c>
      <c r="CG479">
        <f t="shared" ref="CG479:CG480" si="1008">SUM(F468:F479)</f>
        <v>7673</v>
      </c>
      <c r="CH479">
        <f t="shared" ref="CH479:CH480" si="1009">SUM(O468:O479)</f>
        <v>6236</v>
      </c>
      <c r="CZ479" s="88">
        <v>44593</v>
      </c>
      <c r="DA479" s="6">
        <f t="shared" ref="DA479:DA480" si="1010">AVERAGE(BS444:BS479)</f>
        <v>12751.916666666666</v>
      </c>
      <c r="DB479" s="6">
        <f t="shared" ref="DB479:DB480" si="1011">AVERAGE(BS468:BS479)</f>
        <v>15271.5</v>
      </c>
      <c r="DC479" s="90">
        <f t="shared" ref="DC479:DC480" si="1012">BS479</f>
        <v>12779</v>
      </c>
    </row>
    <row r="480" spans="2:107" x14ac:dyDescent="0.3">
      <c r="B480" s="63">
        <v>44621</v>
      </c>
      <c r="C480" t="s">
        <v>445</v>
      </c>
      <c r="D480">
        <v>94</v>
      </c>
      <c r="E480">
        <v>212</v>
      </c>
      <c r="F480">
        <v>604</v>
      </c>
      <c r="G480">
        <v>58</v>
      </c>
      <c r="H480">
        <v>3334</v>
      </c>
      <c r="I480">
        <v>436</v>
      </c>
      <c r="J480">
        <v>75</v>
      </c>
      <c r="K480">
        <v>13</v>
      </c>
      <c r="L480">
        <v>681</v>
      </c>
      <c r="M480">
        <v>247</v>
      </c>
      <c r="N480">
        <v>269</v>
      </c>
      <c r="O480">
        <v>597</v>
      </c>
      <c r="P480">
        <v>301</v>
      </c>
      <c r="Q480">
        <v>141</v>
      </c>
      <c r="R480">
        <v>78</v>
      </c>
      <c r="S480">
        <v>116</v>
      </c>
      <c r="T480">
        <v>73</v>
      </c>
      <c r="U480">
        <v>91</v>
      </c>
      <c r="V480">
        <v>36</v>
      </c>
      <c r="W480">
        <v>157</v>
      </c>
      <c r="X480">
        <v>202</v>
      </c>
      <c r="Y480">
        <v>208</v>
      </c>
      <c r="Z480">
        <v>149</v>
      </c>
      <c r="AA480">
        <v>33</v>
      </c>
      <c r="AB480">
        <v>116</v>
      </c>
      <c r="AC480">
        <v>219</v>
      </c>
      <c r="AD480">
        <v>56</v>
      </c>
      <c r="AE480">
        <v>323</v>
      </c>
      <c r="AF480">
        <v>35</v>
      </c>
      <c r="AG480">
        <v>163</v>
      </c>
      <c r="AH480">
        <v>104</v>
      </c>
      <c r="AI480">
        <v>311</v>
      </c>
      <c r="AJ480">
        <v>199</v>
      </c>
      <c r="AK480">
        <v>32</v>
      </c>
      <c r="AL480">
        <v>243</v>
      </c>
      <c r="AM480">
        <v>104</v>
      </c>
      <c r="AN480">
        <v>1799</v>
      </c>
      <c r="AO480">
        <v>237</v>
      </c>
      <c r="AP480">
        <v>8</v>
      </c>
      <c r="AQ480">
        <v>98</v>
      </c>
      <c r="AR480">
        <v>26</v>
      </c>
      <c r="AS480">
        <v>130</v>
      </c>
      <c r="AT480">
        <v>906</v>
      </c>
      <c r="AU480">
        <v>280</v>
      </c>
      <c r="AV480">
        <v>20</v>
      </c>
      <c r="AW480">
        <v>246</v>
      </c>
      <c r="AX480">
        <v>0</v>
      </c>
      <c r="AY480">
        <v>18</v>
      </c>
      <c r="AZ480">
        <v>140</v>
      </c>
      <c r="BA480">
        <v>60</v>
      </c>
      <c r="BB480">
        <v>28</v>
      </c>
      <c r="BC480">
        <v>0</v>
      </c>
      <c r="BD480">
        <v>0</v>
      </c>
      <c r="BE480">
        <v>0</v>
      </c>
      <c r="BF480">
        <v>0</v>
      </c>
      <c r="BG480">
        <v>0</v>
      </c>
      <c r="BH480">
        <v>0</v>
      </c>
      <c r="BI480">
        <v>0</v>
      </c>
      <c r="BJ480">
        <v>0</v>
      </c>
      <c r="BK480">
        <v>0</v>
      </c>
      <c r="BL480">
        <v>0</v>
      </c>
      <c r="BM480">
        <v>0</v>
      </c>
      <c r="BN480">
        <v>0</v>
      </c>
      <c r="BO480">
        <v>174</v>
      </c>
      <c r="BP480">
        <v>0</v>
      </c>
      <c r="BQ480" s="3">
        <f t="shared" si="831"/>
        <v>1129</v>
      </c>
      <c r="BR480" s="24">
        <v>15409</v>
      </c>
      <c r="BS480" s="3">
        <f t="shared" si="938"/>
        <v>15409</v>
      </c>
      <c r="BT480" s="3">
        <v>0</v>
      </c>
      <c r="BU480" s="43">
        <v>44651</v>
      </c>
      <c r="BW480">
        <f t="shared" si="1001"/>
        <v>184618</v>
      </c>
      <c r="BX480" s="25">
        <f t="shared" si="1002"/>
        <v>0.60292074737792589</v>
      </c>
      <c r="BY480" s="217">
        <v>11264</v>
      </c>
      <c r="BZ480" s="39">
        <f t="shared" si="1003"/>
        <v>4145</v>
      </c>
      <c r="CA480" s="39">
        <f t="shared" si="1004"/>
        <v>47888</v>
      </c>
      <c r="CD480">
        <f t="shared" si="1005"/>
        <v>41220</v>
      </c>
      <c r="CE480">
        <f t="shared" si="1006"/>
        <v>20949</v>
      </c>
      <c r="CF480">
        <f t="shared" si="1007"/>
        <v>10751</v>
      </c>
      <c r="CG480">
        <f t="shared" si="1008"/>
        <v>7660</v>
      </c>
      <c r="CH480">
        <f t="shared" si="1009"/>
        <v>6310</v>
      </c>
      <c r="CZ480" s="88">
        <v>44621</v>
      </c>
      <c r="DA480" s="6">
        <f t="shared" si="1010"/>
        <v>12805.972222222223</v>
      </c>
      <c r="DB480" s="6">
        <f t="shared" si="1011"/>
        <v>15384.833333333334</v>
      </c>
      <c r="DC480" s="90">
        <f t="shared" si="1012"/>
        <v>15409</v>
      </c>
    </row>
    <row r="481" spans="2:104" x14ac:dyDescent="0.3">
      <c r="B481" s="63">
        <v>44652</v>
      </c>
      <c r="C481" t="s">
        <v>446</v>
      </c>
      <c r="BC481">
        <v>0</v>
      </c>
      <c r="BD481">
        <v>0</v>
      </c>
      <c r="BE481">
        <v>0</v>
      </c>
      <c r="BF481">
        <v>0</v>
      </c>
      <c r="BG481">
        <v>0</v>
      </c>
      <c r="BH481">
        <v>0</v>
      </c>
      <c r="BI481">
        <v>0</v>
      </c>
      <c r="BJ481">
        <v>0</v>
      </c>
      <c r="BK481">
        <v>0</v>
      </c>
      <c r="BL481">
        <v>0</v>
      </c>
      <c r="BM481">
        <v>0</v>
      </c>
      <c r="BN481">
        <v>0</v>
      </c>
      <c r="BS481" s="3">
        <f t="shared" si="938"/>
        <v>0</v>
      </c>
      <c r="BU481" s="43">
        <v>44681</v>
      </c>
      <c r="CZ481" s="88">
        <v>44652</v>
      </c>
    </row>
    <row r="482" spans="2:104" x14ac:dyDescent="0.3">
      <c r="B482" s="63">
        <v>44682</v>
      </c>
      <c r="C482" t="s">
        <v>447</v>
      </c>
      <c r="BC482">
        <v>0</v>
      </c>
      <c r="BD482">
        <v>0</v>
      </c>
      <c r="BE482">
        <v>0</v>
      </c>
      <c r="BF482">
        <v>0</v>
      </c>
      <c r="BG482">
        <v>0</v>
      </c>
      <c r="BH482">
        <v>0</v>
      </c>
      <c r="BI482">
        <v>0</v>
      </c>
      <c r="BJ482">
        <v>0</v>
      </c>
      <c r="BK482">
        <v>0</v>
      </c>
      <c r="BL482">
        <v>0</v>
      </c>
      <c r="BM482">
        <v>0</v>
      </c>
      <c r="BN482">
        <v>0</v>
      </c>
      <c r="BS482" s="3">
        <f t="shared" si="938"/>
        <v>0</v>
      </c>
      <c r="BU482" s="43">
        <v>44712</v>
      </c>
      <c r="CZ482" s="88">
        <v>44682</v>
      </c>
    </row>
    <row r="483" spans="2:104" x14ac:dyDescent="0.3">
      <c r="B483" s="63">
        <v>44713</v>
      </c>
      <c r="C483" t="s">
        <v>448</v>
      </c>
      <c r="BC483">
        <v>0</v>
      </c>
      <c r="BD483">
        <v>0</v>
      </c>
      <c r="BE483">
        <v>0</v>
      </c>
      <c r="BF483">
        <v>0</v>
      </c>
      <c r="BG483">
        <v>0</v>
      </c>
      <c r="BH483">
        <v>0</v>
      </c>
      <c r="BI483">
        <v>0</v>
      </c>
      <c r="BJ483">
        <v>0</v>
      </c>
      <c r="BK483">
        <v>0</v>
      </c>
      <c r="BL483">
        <v>0</v>
      </c>
      <c r="BM483">
        <v>0</v>
      </c>
      <c r="BN483">
        <v>0</v>
      </c>
      <c r="BS483" s="3">
        <f t="shared" si="938"/>
        <v>0</v>
      </c>
      <c r="BU483" s="43">
        <v>44742</v>
      </c>
      <c r="CZ483" s="88">
        <v>44713</v>
      </c>
    </row>
    <row r="484" spans="2:104" x14ac:dyDescent="0.3">
      <c r="B484" s="63">
        <v>44743</v>
      </c>
      <c r="C484" t="s">
        <v>462</v>
      </c>
      <c r="BS484" s="3">
        <f t="shared" si="938"/>
        <v>0</v>
      </c>
      <c r="BU484" s="43">
        <v>44773</v>
      </c>
      <c r="CZ484" s="88">
        <v>44743</v>
      </c>
    </row>
    <row r="485" spans="2:104" x14ac:dyDescent="0.3">
      <c r="B485" s="63">
        <v>44774</v>
      </c>
      <c r="C485" t="s">
        <v>438</v>
      </c>
      <c r="BS485" s="3">
        <f t="shared" si="938"/>
        <v>0</v>
      </c>
      <c r="BU485" s="43">
        <v>44804</v>
      </c>
      <c r="CZ485" s="88">
        <v>44774</v>
      </c>
    </row>
    <row r="486" spans="2:104" x14ac:dyDescent="0.3">
      <c r="B486" s="63">
        <v>44805</v>
      </c>
      <c r="C486" t="s">
        <v>439</v>
      </c>
      <c r="BS486" s="3">
        <f t="shared" si="938"/>
        <v>0</v>
      </c>
      <c r="BU486" s="43">
        <v>44834</v>
      </c>
      <c r="CZ486" s="88">
        <v>44805</v>
      </c>
    </row>
    <row r="487" spans="2:104" x14ac:dyDescent="0.3">
      <c r="B487" s="63">
        <v>44835</v>
      </c>
      <c r="C487" t="s">
        <v>440</v>
      </c>
      <c r="BU487" s="43">
        <v>44865</v>
      </c>
      <c r="CZ487" s="88">
        <v>44835</v>
      </c>
    </row>
    <row r="488" spans="2:104" x14ac:dyDescent="0.3">
      <c r="B488" s="63">
        <v>44866</v>
      </c>
      <c r="C488" t="s">
        <v>441</v>
      </c>
      <c r="BU488" s="43">
        <v>44895</v>
      </c>
      <c r="CZ488" s="88">
        <v>44866</v>
      </c>
    </row>
    <row r="489" spans="2:104" x14ac:dyDescent="0.3">
      <c r="B489" s="63">
        <v>44896</v>
      </c>
      <c r="C489" t="s">
        <v>442</v>
      </c>
      <c r="BU489" s="43">
        <v>44926</v>
      </c>
      <c r="CZ489" s="88">
        <v>44896</v>
      </c>
    </row>
    <row r="490" spans="2:104" x14ac:dyDescent="0.3">
      <c r="B490" s="63">
        <v>44927</v>
      </c>
      <c r="C490" t="s">
        <v>443</v>
      </c>
      <c r="BU490" s="43">
        <v>44957</v>
      </c>
      <c r="CZ490" s="88">
        <v>44927</v>
      </c>
    </row>
    <row r="491" spans="2:104" x14ac:dyDescent="0.3">
      <c r="B491" s="63">
        <v>44958</v>
      </c>
      <c r="C491" t="s">
        <v>444</v>
      </c>
      <c r="BU491" s="43">
        <v>44985</v>
      </c>
      <c r="CZ491" s="88">
        <v>44958</v>
      </c>
    </row>
    <row r="492" spans="2:104" x14ac:dyDescent="0.3">
      <c r="B492" s="63">
        <v>44986</v>
      </c>
      <c r="C492" t="s">
        <v>445</v>
      </c>
      <c r="BU492" s="43">
        <v>45016</v>
      </c>
      <c r="CZ492" s="88">
        <v>44986</v>
      </c>
    </row>
    <row r="493" spans="2:104" x14ac:dyDescent="0.3">
      <c r="B493" s="63">
        <v>45017</v>
      </c>
      <c r="C493" t="s">
        <v>446</v>
      </c>
      <c r="BU493" s="43">
        <v>45046</v>
      </c>
      <c r="CZ493" s="88">
        <v>45017</v>
      </c>
    </row>
    <row r="494" spans="2:104" x14ac:dyDescent="0.3">
      <c r="B494" s="63">
        <v>45047</v>
      </c>
      <c r="C494" t="s">
        <v>447</v>
      </c>
      <c r="BU494" s="43">
        <v>45077</v>
      </c>
      <c r="CZ494" s="88">
        <v>45047</v>
      </c>
    </row>
    <row r="495" spans="2:104" x14ac:dyDescent="0.3">
      <c r="B495" s="63">
        <v>45078</v>
      </c>
      <c r="C495" t="s">
        <v>448</v>
      </c>
      <c r="BU495" s="43">
        <v>45107</v>
      </c>
      <c r="CZ495" s="88">
        <v>45078</v>
      </c>
    </row>
    <row r="496" spans="2:104" x14ac:dyDescent="0.3">
      <c r="B496" s="63">
        <v>45108</v>
      </c>
      <c r="C496" t="s">
        <v>462</v>
      </c>
      <c r="BU496" s="43">
        <v>45138</v>
      </c>
      <c r="CZ496" s="88">
        <v>45108</v>
      </c>
    </row>
    <row r="497" spans="2:104" x14ac:dyDescent="0.3">
      <c r="B497" s="63">
        <v>45139</v>
      </c>
      <c r="C497" t="s">
        <v>438</v>
      </c>
      <c r="BU497" s="43">
        <v>45169</v>
      </c>
      <c r="CZ497" s="88">
        <v>45139</v>
      </c>
    </row>
    <row r="498" spans="2:104" x14ac:dyDescent="0.3">
      <c r="B498" s="63">
        <v>45170</v>
      </c>
      <c r="C498" t="s">
        <v>439</v>
      </c>
      <c r="BU498" s="43">
        <v>45199</v>
      </c>
      <c r="CZ498" s="88">
        <v>45170</v>
      </c>
    </row>
    <row r="499" spans="2:104" x14ac:dyDescent="0.3">
      <c r="B499" s="63">
        <v>45200</v>
      </c>
      <c r="C499" t="s">
        <v>440</v>
      </c>
      <c r="BU499" s="43">
        <v>45230</v>
      </c>
      <c r="CZ499" s="88">
        <v>45200</v>
      </c>
    </row>
    <row r="500" spans="2:104" x14ac:dyDescent="0.3">
      <c r="B500" s="63">
        <v>45231</v>
      </c>
      <c r="C500" t="s">
        <v>441</v>
      </c>
      <c r="BU500" s="43">
        <v>45260</v>
      </c>
      <c r="CZ500" s="88">
        <v>45231</v>
      </c>
    </row>
    <row r="501" spans="2:104" x14ac:dyDescent="0.3">
      <c r="B501" s="63">
        <v>45261</v>
      </c>
      <c r="C501" t="s">
        <v>442</v>
      </c>
      <c r="BU501" s="43">
        <v>45291</v>
      </c>
      <c r="CZ501" s="88">
        <v>45261</v>
      </c>
    </row>
    <row r="502" spans="2:104" x14ac:dyDescent="0.3">
      <c r="B502" s="63">
        <v>45292</v>
      </c>
      <c r="C502" t="s">
        <v>443</v>
      </c>
      <c r="BU502" s="43">
        <v>45322</v>
      </c>
      <c r="CZ502" s="88">
        <v>45292</v>
      </c>
    </row>
    <row r="503" spans="2:104" x14ac:dyDescent="0.3">
      <c r="B503" s="63">
        <v>45323</v>
      </c>
      <c r="C503" t="s">
        <v>444</v>
      </c>
      <c r="BU503" s="43">
        <v>45351</v>
      </c>
      <c r="CZ503" s="88">
        <v>45323</v>
      </c>
    </row>
    <row r="504" spans="2:104" x14ac:dyDescent="0.3">
      <c r="B504" s="63">
        <v>45352</v>
      </c>
      <c r="C504" t="s">
        <v>445</v>
      </c>
      <c r="BU504" s="43">
        <v>45382</v>
      </c>
      <c r="CZ504" s="88">
        <v>45352</v>
      </c>
    </row>
    <row r="505" spans="2:104" x14ac:dyDescent="0.3">
      <c r="B505" s="63">
        <v>45383</v>
      </c>
      <c r="C505" t="s">
        <v>446</v>
      </c>
      <c r="BU505" s="43">
        <v>45412</v>
      </c>
      <c r="CZ505" s="88">
        <v>45383</v>
      </c>
    </row>
    <row r="506" spans="2:104" x14ac:dyDescent="0.3">
      <c r="B506" s="63">
        <v>45413</v>
      </c>
      <c r="C506" t="s">
        <v>447</v>
      </c>
      <c r="BU506" s="43">
        <v>45443</v>
      </c>
      <c r="CK506"/>
      <c r="CL506"/>
      <c r="CM506"/>
      <c r="CN506"/>
      <c r="CO506"/>
      <c r="CP506"/>
      <c r="CQ506"/>
      <c r="CR506"/>
      <c r="CS506"/>
      <c r="CT506"/>
      <c r="CZ506" s="88">
        <v>45413</v>
      </c>
    </row>
    <row r="507" spans="2:104" x14ac:dyDescent="0.3">
      <c r="B507" s="63">
        <v>45444</v>
      </c>
      <c r="C507" t="s">
        <v>448</v>
      </c>
      <c r="BU507" s="43">
        <v>45473</v>
      </c>
      <c r="CK507"/>
      <c r="CL507"/>
      <c r="CM507"/>
      <c r="CN507"/>
      <c r="CO507"/>
      <c r="CP507"/>
      <c r="CQ507"/>
      <c r="CR507"/>
      <c r="CS507"/>
      <c r="CT507"/>
      <c r="CZ507" s="88">
        <v>45444</v>
      </c>
    </row>
    <row r="508" spans="2:104" x14ac:dyDescent="0.3">
      <c r="B508" s="63">
        <v>45474</v>
      </c>
      <c r="C508" t="s">
        <v>462</v>
      </c>
      <c r="BU508" s="43">
        <v>45504</v>
      </c>
      <c r="CZ508" s="88">
        <v>45474</v>
      </c>
    </row>
    <row r="509" spans="2:104" x14ac:dyDescent="0.3">
      <c r="B509" s="63">
        <v>45505</v>
      </c>
      <c r="C509" t="s">
        <v>438</v>
      </c>
      <c r="BU509" s="43">
        <v>45535</v>
      </c>
      <c r="CZ509" s="88">
        <v>45505</v>
      </c>
    </row>
    <row r="510" spans="2:104" x14ac:dyDescent="0.3">
      <c r="B510" s="63">
        <v>45536</v>
      </c>
      <c r="C510" t="s">
        <v>439</v>
      </c>
      <c r="BU510" s="43">
        <v>45565</v>
      </c>
      <c r="CK510"/>
      <c r="CL510"/>
      <c r="CM510"/>
      <c r="CN510"/>
      <c r="CO510"/>
      <c r="CP510"/>
      <c r="CQ510"/>
      <c r="CR510"/>
      <c r="CS510"/>
      <c r="CT510"/>
      <c r="CZ510" s="88">
        <v>45536</v>
      </c>
    </row>
    <row r="511" spans="2:104" x14ac:dyDescent="0.3">
      <c r="B511" s="63">
        <v>45566</v>
      </c>
      <c r="C511" t="s">
        <v>440</v>
      </c>
      <c r="BU511" s="43">
        <v>45596</v>
      </c>
      <c r="CK511"/>
      <c r="CL511"/>
      <c r="CM511"/>
      <c r="CN511"/>
      <c r="CO511"/>
      <c r="CP511"/>
      <c r="CQ511"/>
      <c r="CR511"/>
      <c r="CS511"/>
      <c r="CT511"/>
      <c r="CZ511" s="88">
        <v>45566</v>
      </c>
    </row>
    <row r="512" spans="2:104" x14ac:dyDescent="0.3">
      <c r="B512" s="63">
        <v>45597</v>
      </c>
      <c r="C512" t="s">
        <v>441</v>
      </c>
      <c r="BU512" s="43">
        <v>45626</v>
      </c>
      <c r="CZ512" s="88">
        <v>45597</v>
      </c>
    </row>
    <row r="513" spans="2:107" x14ac:dyDescent="0.3">
      <c r="B513" s="63">
        <v>45627</v>
      </c>
      <c r="C513" t="s">
        <v>442</v>
      </c>
      <c r="BU513" s="43">
        <v>45657</v>
      </c>
      <c r="CZ513" s="88">
        <v>45627</v>
      </c>
    </row>
    <row r="514" spans="2:107" x14ac:dyDescent="0.3">
      <c r="B514" s="63">
        <v>45658</v>
      </c>
      <c r="C514" t="s">
        <v>443</v>
      </c>
      <c r="BU514" s="43">
        <v>45688</v>
      </c>
      <c r="CZ514" s="88">
        <v>45658</v>
      </c>
    </row>
    <row r="515" spans="2:107" x14ac:dyDescent="0.3">
      <c r="B515" s="63">
        <v>45689</v>
      </c>
      <c r="C515" t="s">
        <v>444</v>
      </c>
      <c r="BU515" s="43">
        <v>45716</v>
      </c>
      <c r="CZ515" s="88">
        <v>45689</v>
      </c>
      <c r="DC515" s="69"/>
    </row>
    <row r="516" spans="2:107" x14ac:dyDescent="0.3">
      <c r="B516" s="63">
        <v>45717</v>
      </c>
      <c r="C516" t="s">
        <v>445</v>
      </c>
      <c r="BU516" s="43">
        <v>45747</v>
      </c>
      <c r="CZ516" s="88">
        <v>45717</v>
      </c>
      <c r="DC516" s="69"/>
    </row>
    <row r="517" spans="2:107" x14ac:dyDescent="0.3">
      <c r="B517" s="63">
        <v>45748</v>
      </c>
      <c r="C517" t="s">
        <v>446</v>
      </c>
      <c r="BU517" s="43">
        <v>45777</v>
      </c>
      <c r="CZ517" s="88">
        <v>45748</v>
      </c>
      <c r="DC517" s="69"/>
    </row>
    <row r="518" spans="2:107" x14ac:dyDescent="0.3">
      <c r="B518" s="63">
        <v>45778</v>
      </c>
      <c r="C518" t="s">
        <v>447</v>
      </c>
      <c r="BU518" s="43">
        <v>45808</v>
      </c>
      <c r="CK518"/>
      <c r="CL518"/>
      <c r="CM518"/>
      <c r="CN518"/>
      <c r="CO518"/>
      <c r="CP518"/>
      <c r="CQ518"/>
      <c r="CR518"/>
      <c r="CS518"/>
      <c r="CT518"/>
      <c r="CZ518" s="88">
        <v>45778</v>
      </c>
      <c r="DC518" s="69"/>
    </row>
    <row r="519" spans="2:107" x14ac:dyDescent="0.3">
      <c r="B519" s="63">
        <v>45809</v>
      </c>
      <c r="C519" t="s">
        <v>448</v>
      </c>
      <c r="BU519" s="43">
        <v>45838</v>
      </c>
      <c r="CZ519" s="88">
        <v>45809</v>
      </c>
      <c r="DC519" s="69"/>
    </row>
    <row r="520" spans="2:107" x14ac:dyDescent="0.3">
      <c r="B520" s="63"/>
      <c r="DC520" s="69"/>
    </row>
    <row r="521" spans="2:107" x14ac:dyDescent="0.3">
      <c r="B521" s="63"/>
      <c r="DC521" s="69"/>
    </row>
    <row r="522" spans="2:107" x14ac:dyDescent="0.3">
      <c r="B522" s="47"/>
      <c r="DC522" s="69"/>
    </row>
    <row r="523" spans="2:107" x14ac:dyDescent="0.3">
      <c r="B523" s="27" t="s">
        <v>493</v>
      </c>
      <c r="D523" s="5">
        <f>SUM(D4:D519)</f>
        <v>27432.5</v>
      </c>
      <c r="E523" s="5">
        <f t="shared" ref="E523:BP523" si="1013">SUM(E4:E519)</f>
        <v>131030.5</v>
      </c>
      <c r="F523" s="5">
        <f t="shared" si="1013"/>
        <v>198347</v>
      </c>
      <c r="G523" s="5">
        <f t="shared" si="1013"/>
        <v>26076.5</v>
      </c>
      <c r="H523" s="5">
        <f t="shared" si="1013"/>
        <v>1166635.5</v>
      </c>
      <c r="I523" s="5">
        <f t="shared" si="1013"/>
        <v>160446</v>
      </c>
      <c r="J523" s="5">
        <f t="shared" si="1013"/>
        <v>26653</v>
      </c>
      <c r="K523" s="5">
        <f t="shared" si="1013"/>
        <v>5865.5</v>
      </c>
      <c r="L523" s="5">
        <f t="shared" si="1013"/>
        <v>173339</v>
      </c>
      <c r="M523" s="5">
        <f t="shared" si="1013"/>
        <v>79562</v>
      </c>
      <c r="N523" s="5">
        <f t="shared" si="1013"/>
        <v>87980.5</v>
      </c>
      <c r="O523" s="5">
        <f t="shared" si="1013"/>
        <v>212502.5</v>
      </c>
      <c r="P523" s="5">
        <f t="shared" si="1013"/>
        <v>115956.5</v>
      </c>
      <c r="Q523" s="5">
        <f t="shared" si="1013"/>
        <v>44270</v>
      </c>
      <c r="R523" s="5">
        <f t="shared" si="1013"/>
        <v>34015.5</v>
      </c>
      <c r="S523" s="5">
        <f t="shared" si="1013"/>
        <v>45473.5</v>
      </c>
      <c r="T523" s="5">
        <f t="shared" si="1013"/>
        <v>21730</v>
      </c>
      <c r="U523" s="5">
        <f t="shared" si="1013"/>
        <v>33423.5</v>
      </c>
      <c r="V523" s="5">
        <f t="shared" si="1013"/>
        <v>12672.5</v>
      </c>
      <c r="W523" s="5">
        <f t="shared" si="1013"/>
        <v>45114</v>
      </c>
      <c r="X523" s="5">
        <f t="shared" si="1013"/>
        <v>55921</v>
      </c>
      <c r="Y523" s="5">
        <f t="shared" si="1013"/>
        <v>92035</v>
      </c>
      <c r="Z523" s="5">
        <f t="shared" si="1013"/>
        <v>73212.5</v>
      </c>
      <c r="AA523" s="5">
        <f t="shared" si="1013"/>
        <v>14574</v>
      </c>
      <c r="AB523" s="5">
        <f t="shared" si="1013"/>
        <v>56778</v>
      </c>
      <c r="AC523" s="5">
        <f t="shared" si="1013"/>
        <v>117466</v>
      </c>
      <c r="AD523" s="5">
        <f t="shared" si="1013"/>
        <v>26113.5</v>
      </c>
      <c r="AE523" s="5">
        <f t="shared" si="1013"/>
        <v>112633</v>
      </c>
      <c r="AF523" s="5">
        <f t="shared" si="1013"/>
        <v>13741.5</v>
      </c>
      <c r="AG523" s="5">
        <f t="shared" si="1013"/>
        <v>49213</v>
      </c>
      <c r="AH523" s="5">
        <f t="shared" si="1013"/>
        <v>46042</v>
      </c>
      <c r="AI523" s="5">
        <f t="shared" si="1013"/>
        <v>105424</v>
      </c>
      <c r="AJ523" s="5">
        <f t="shared" si="1013"/>
        <v>75199.5</v>
      </c>
      <c r="AK523" s="5">
        <f t="shared" si="1013"/>
        <v>21469.5</v>
      </c>
      <c r="AL523" s="5">
        <f t="shared" si="1013"/>
        <v>73328.5</v>
      </c>
      <c r="AM523" s="5">
        <f t="shared" si="1013"/>
        <v>42423</v>
      </c>
      <c r="AN523" s="5">
        <f t="shared" si="1013"/>
        <v>669621</v>
      </c>
      <c r="AO523" s="5">
        <f t="shared" si="1013"/>
        <v>66024.5</v>
      </c>
      <c r="AP523" s="5">
        <f t="shared" si="1013"/>
        <v>7229</v>
      </c>
      <c r="AQ523" s="5">
        <f t="shared" si="1013"/>
        <v>30794.5</v>
      </c>
      <c r="AR523" s="5">
        <f t="shared" si="1013"/>
        <v>18521.5</v>
      </c>
      <c r="AS523" s="5">
        <f t="shared" si="1013"/>
        <v>48230.5</v>
      </c>
      <c r="AT523" s="5">
        <f t="shared" si="1013"/>
        <v>265752</v>
      </c>
      <c r="AU523" s="5">
        <f t="shared" si="1013"/>
        <v>99761.5</v>
      </c>
      <c r="AV523" s="5">
        <f t="shared" si="1013"/>
        <v>8087</v>
      </c>
      <c r="AW523" s="5">
        <f t="shared" si="1013"/>
        <v>88953</v>
      </c>
      <c r="AX523" s="5">
        <f t="shared" si="1013"/>
        <v>135943.5</v>
      </c>
      <c r="AY523" s="5">
        <f t="shared" si="1013"/>
        <v>6832.5</v>
      </c>
      <c r="AZ523" s="5">
        <f t="shared" si="1013"/>
        <v>56148.5</v>
      </c>
      <c r="BA523" s="5">
        <f t="shared" si="1013"/>
        <v>26416</v>
      </c>
      <c r="BB523" s="5">
        <f t="shared" si="1013"/>
        <v>9313</v>
      </c>
      <c r="BC523" s="5">
        <f t="shared" si="1013"/>
        <v>5753</v>
      </c>
      <c r="BD523" s="5">
        <f t="shared" si="1013"/>
        <v>34068.5</v>
      </c>
      <c r="BE523" s="5">
        <f t="shared" si="1013"/>
        <v>187</v>
      </c>
      <c r="BF523" s="5">
        <f t="shared" si="1013"/>
        <v>49</v>
      </c>
      <c r="BG523" s="5">
        <f t="shared" si="1013"/>
        <v>129.5</v>
      </c>
      <c r="BH523" s="5">
        <f t="shared" si="1013"/>
        <v>437.5</v>
      </c>
      <c r="BI523" s="5">
        <f t="shared" si="1013"/>
        <v>9708</v>
      </c>
      <c r="BJ523" s="5">
        <f t="shared" si="1013"/>
        <v>91</v>
      </c>
      <c r="BK523" s="5">
        <f t="shared" si="1013"/>
        <v>1985.5</v>
      </c>
      <c r="BL523" s="5">
        <f t="shared" si="1013"/>
        <v>777</v>
      </c>
      <c r="BM523" s="5">
        <f t="shared" si="1013"/>
        <v>60.5</v>
      </c>
      <c r="BN523" s="5">
        <f t="shared" si="1013"/>
        <v>92</v>
      </c>
      <c r="BO523" s="5">
        <f t="shared" si="1013"/>
        <v>58197.5</v>
      </c>
      <c r="BP523" s="5">
        <f t="shared" si="1013"/>
        <v>40292.5</v>
      </c>
      <c r="BQ523" s="5">
        <f t="shared" ref="BQ523" si="1014">SUM(BQ4:BQ519)</f>
        <v>208804</v>
      </c>
      <c r="CK523"/>
      <c r="CL523"/>
      <c r="CM523"/>
      <c r="CN523"/>
      <c r="CO523"/>
      <c r="CP523"/>
      <c r="CQ523"/>
      <c r="CR523"/>
      <c r="CS523"/>
      <c r="CT523"/>
      <c r="DC523" s="69"/>
    </row>
    <row r="524" spans="2:107" x14ac:dyDescent="0.3">
      <c r="D524">
        <f t="shared" ref="D524:AI524" si="1015">IF(D523=MAX($D523:$BB523),D3,0)</f>
        <v>0</v>
      </c>
      <c r="E524">
        <f t="shared" si="1015"/>
        <v>0</v>
      </c>
      <c r="F524">
        <f t="shared" si="1015"/>
        <v>0</v>
      </c>
      <c r="G524">
        <f t="shared" si="1015"/>
        <v>0</v>
      </c>
      <c r="H524" t="str">
        <f t="shared" si="1015"/>
        <v>CALIFORNIA</v>
      </c>
      <c r="I524">
        <f t="shared" si="1015"/>
        <v>0</v>
      </c>
      <c r="J524">
        <f t="shared" si="1015"/>
        <v>0</v>
      </c>
      <c r="K524">
        <f t="shared" si="1015"/>
        <v>0</v>
      </c>
      <c r="L524">
        <f t="shared" si="1015"/>
        <v>0</v>
      </c>
      <c r="M524">
        <f t="shared" si="1015"/>
        <v>0</v>
      </c>
      <c r="N524">
        <f t="shared" si="1015"/>
        <v>0</v>
      </c>
      <c r="O524">
        <f t="shared" si="1015"/>
        <v>0</v>
      </c>
      <c r="P524">
        <f t="shared" si="1015"/>
        <v>0</v>
      </c>
      <c r="Q524">
        <f t="shared" si="1015"/>
        <v>0</v>
      </c>
      <c r="R524">
        <f t="shared" si="1015"/>
        <v>0</v>
      </c>
      <c r="S524">
        <f t="shared" si="1015"/>
        <v>0</v>
      </c>
      <c r="T524">
        <f t="shared" si="1015"/>
        <v>0</v>
      </c>
      <c r="U524">
        <f t="shared" si="1015"/>
        <v>0</v>
      </c>
      <c r="V524">
        <f t="shared" si="1015"/>
        <v>0</v>
      </c>
      <c r="W524">
        <f t="shared" si="1015"/>
        <v>0</v>
      </c>
      <c r="X524">
        <f t="shared" si="1015"/>
        <v>0</v>
      </c>
      <c r="Y524">
        <f t="shared" si="1015"/>
        <v>0</v>
      </c>
      <c r="Z524">
        <f t="shared" si="1015"/>
        <v>0</v>
      </c>
      <c r="AA524">
        <f t="shared" si="1015"/>
        <v>0</v>
      </c>
      <c r="AB524">
        <f t="shared" si="1015"/>
        <v>0</v>
      </c>
      <c r="AC524">
        <f t="shared" si="1015"/>
        <v>0</v>
      </c>
      <c r="AD524">
        <f t="shared" si="1015"/>
        <v>0</v>
      </c>
      <c r="AE524">
        <f t="shared" si="1015"/>
        <v>0</v>
      </c>
      <c r="AF524">
        <f t="shared" si="1015"/>
        <v>0</v>
      </c>
      <c r="AG524">
        <f t="shared" si="1015"/>
        <v>0</v>
      </c>
      <c r="AH524">
        <f t="shared" si="1015"/>
        <v>0</v>
      </c>
      <c r="AI524">
        <f t="shared" si="1015"/>
        <v>0</v>
      </c>
      <c r="AJ524">
        <f t="shared" ref="AJ524:BB524" si="1016">IF(AJ523=MAX($D523:$BB523),AJ3,0)</f>
        <v>0</v>
      </c>
      <c r="AK524">
        <f t="shared" si="1016"/>
        <v>0</v>
      </c>
      <c r="AL524">
        <f t="shared" si="1016"/>
        <v>0</v>
      </c>
      <c r="AM524">
        <f t="shared" si="1016"/>
        <v>0</v>
      </c>
      <c r="AN524">
        <f t="shared" si="1016"/>
        <v>0</v>
      </c>
      <c r="AO524">
        <f t="shared" si="1016"/>
        <v>0</v>
      </c>
      <c r="AP524">
        <f t="shared" si="1016"/>
        <v>0</v>
      </c>
      <c r="AQ524">
        <f t="shared" si="1016"/>
        <v>0</v>
      </c>
      <c r="AR524">
        <f t="shared" si="1016"/>
        <v>0</v>
      </c>
      <c r="AS524">
        <f t="shared" si="1016"/>
        <v>0</v>
      </c>
      <c r="AT524">
        <f t="shared" si="1016"/>
        <v>0</v>
      </c>
      <c r="AU524">
        <f t="shared" si="1016"/>
        <v>0</v>
      </c>
      <c r="AV524">
        <f t="shared" si="1016"/>
        <v>0</v>
      </c>
      <c r="AW524">
        <f t="shared" si="1016"/>
        <v>0</v>
      </c>
      <c r="AX524">
        <f t="shared" si="1016"/>
        <v>0</v>
      </c>
      <c r="AY524">
        <f t="shared" si="1016"/>
        <v>0</v>
      </c>
      <c r="AZ524">
        <f t="shared" si="1016"/>
        <v>0</v>
      </c>
      <c r="BA524">
        <f t="shared" si="1016"/>
        <v>0</v>
      </c>
      <c r="BB524">
        <f t="shared" si="1016"/>
        <v>0</v>
      </c>
      <c r="CK524"/>
      <c r="CL524"/>
      <c r="CM524"/>
      <c r="CN524"/>
      <c r="CO524"/>
      <c r="CP524"/>
      <c r="CQ524"/>
      <c r="CR524"/>
      <c r="CS524"/>
      <c r="CT524"/>
      <c r="DC524" s="69"/>
    </row>
    <row r="525" spans="2:107" x14ac:dyDescent="0.3">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topLeftCell="A46" zoomScaleNormal="100" zoomScaleSheetLayoutView="70" workbookViewId="0">
      <selection activeCell="CW498" sqref="CW498"/>
    </sheetView>
  </sheetViews>
  <sheetFormatPr defaultColWidth="8.81640625" defaultRowHeight="15.6" x14ac:dyDescent="0.3"/>
  <cols>
    <col min="1" max="1" width="3.81640625" style="46" customWidth="1"/>
    <col min="2" max="2" width="18.90625" style="46" customWidth="1"/>
    <col min="3" max="3" width="9.6328125" style="46" customWidth="1"/>
    <col min="4" max="4" width="12.36328125" style="46" customWidth="1"/>
    <col min="5" max="5" width="10" style="46" customWidth="1"/>
    <col min="6" max="6" width="11" style="46" customWidth="1"/>
    <col min="7" max="7" width="2.81640625" style="46" customWidth="1"/>
    <col min="8" max="8" width="9.08984375" style="46" customWidth="1"/>
    <col min="9" max="9" width="8.81640625" style="46"/>
    <col min="10" max="10" width="10.08984375" style="46" customWidth="1"/>
    <col min="11" max="16384" width="8.81640625" style="46"/>
  </cols>
  <sheetData>
    <row r="1" spans="2:12" ht="9.6" customHeight="1" x14ac:dyDescent="0.3"/>
    <row r="2" spans="2:12" ht="37.5" customHeight="1" x14ac:dyDescent="0.4">
      <c r="B2" s="169" t="s">
        <v>300</v>
      </c>
      <c r="C2" s="153" t="str">
        <f>'From State&amp;Country +Charts'!$C$480</f>
        <v>March</v>
      </c>
      <c r="D2" s="154"/>
      <c r="E2" s="155"/>
      <c r="F2" s="155"/>
      <c r="G2" s="155"/>
      <c r="I2" s="45"/>
      <c r="J2" s="228"/>
      <c r="K2" s="228"/>
      <c r="L2" s="58"/>
    </row>
    <row r="3" spans="2:12" ht="26.25" customHeight="1" x14ac:dyDescent="0.3">
      <c r="B3" s="156" t="s">
        <v>658</v>
      </c>
      <c r="C3" s="156" t="str">
        <f>'OSDR Table'!J16</f>
        <v>4</v>
      </c>
      <c r="D3" s="156" t="str">
        <f>'OSDR Table'!J17</f>
        <v>4</v>
      </c>
      <c r="E3" s="155"/>
      <c r="F3" s="155"/>
      <c r="G3" s="155"/>
    </row>
    <row r="4" spans="2:12" s="59" customFormat="1" ht="39.299999999999997" customHeight="1" x14ac:dyDescent="0.3">
      <c r="B4" s="164" t="s">
        <v>301</v>
      </c>
      <c r="C4" s="164" t="str">
        <f>'OSDR Table'!C4</f>
        <v>2022</v>
      </c>
      <c r="D4" s="164" t="str">
        <f>'OSDR Table'!D4</f>
        <v>2021</v>
      </c>
      <c r="E4" s="157" t="s">
        <v>640</v>
      </c>
      <c r="F4" s="157" t="s">
        <v>323</v>
      </c>
      <c r="G4" s="158"/>
      <c r="H4" s="71"/>
      <c r="L4" s="71"/>
    </row>
    <row r="5" spans="2:12" ht="16.8" x14ac:dyDescent="0.3">
      <c r="B5" s="159" t="s">
        <v>41</v>
      </c>
      <c r="C5" s="170">
        <f>'From State&amp;Country +Charts'!D$480</f>
        <v>94</v>
      </c>
      <c r="D5" s="170">
        <f>'From State&amp;Country +Charts'!D$468</f>
        <v>69</v>
      </c>
      <c r="E5" s="170">
        <f t="shared" ref="E5:E56" si="0">C5-D5</f>
        <v>25</v>
      </c>
      <c r="F5" s="165">
        <f>IFERROR((E5/D5),1)</f>
        <v>0.36231884057971014</v>
      </c>
      <c r="G5" s="155"/>
      <c r="I5" s="72"/>
      <c r="L5" s="73"/>
    </row>
    <row r="6" spans="2:12" ht="16.8" x14ac:dyDescent="0.3">
      <c r="B6" s="159" t="s">
        <v>42</v>
      </c>
      <c r="C6" s="170">
        <f>'From State&amp;Country +Charts'!E$480</f>
        <v>212</v>
      </c>
      <c r="D6" s="170">
        <f>'From State&amp;Country +Charts'!E$468</f>
        <v>237</v>
      </c>
      <c r="E6" s="170">
        <f t="shared" si="0"/>
        <v>-25</v>
      </c>
      <c r="F6" s="165">
        <f t="shared" ref="F6:F56" si="1">IFERROR((E6/D6),1)</f>
        <v>-0.10548523206751055</v>
      </c>
      <c r="G6" s="155"/>
      <c r="I6" s="72"/>
      <c r="L6" s="73"/>
    </row>
    <row r="7" spans="2:12" ht="16.8" x14ac:dyDescent="0.3">
      <c r="B7" s="159" t="s">
        <v>43</v>
      </c>
      <c r="C7" s="170">
        <f>'From State&amp;Country +Charts'!F$480</f>
        <v>604</v>
      </c>
      <c r="D7" s="170">
        <f>'From State&amp;Country +Charts'!F$468</f>
        <v>617</v>
      </c>
      <c r="E7" s="170">
        <f t="shared" si="0"/>
        <v>-13</v>
      </c>
      <c r="F7" s="165">
        <f t="shared" si="1"/>
        <v>-2.1069692058346839E-2</v>
      </c>
      <c r="G7" s="155"/>
      <c r="I7" s="72"/>
      <c r="L7" s="73"/>
    </row>
    <row r="8" spans="2:12" ht="16.8" x14ac:dyDescent="0.3">
      <c r="B8" s="159" t="s">
        <v>44</v>
      </c>
      <c r="C8" s="170">
        <f>'From State&amp;Country +Charts'!G$480</f>
        <v>58</v>
      </c>
      <c r="D8" s="170">
        <f>'From State&amp;Country +Charts'!G$468</f>
        <v>55</v>
      </c>
      <c r="E8" s="170">
        <f t="shared" si="0"/>
        <v>3</v>
      </c>
      <c r="F8" s="165">
        <f t="shared" si="1"/>
        <v>5.4545454545454543E-2</v>
      </c>
      <c r="G8" s="155"/>
      <c r="I8" s="72"/>
      <c r="L8" s="73"/>
    </row>
    <row r="9" spans="2:12" ht="16.8" x14ac:dyDescent="0.3">
      <c r="B9" s="159" t="s">
        <v>45</v>
      </c>
      <c r="C9" s="170">
        <f>'From State&amp;Country +Charts'!H$480</f>
        <v>3334</v>
      </c>
      <c r="D9" s="170">
        <f>'From State&amp;Country +Charts'!H$468</f>
        <v>3133</v>
      </c>
      <c r="E9" s="170">
        <f t="shared" si="0"/>
        <v>201</v>
      </c>
      <c r="F9" s="165">
        <f t="shared" si="1"/>
        <v>6.415576125119693E-2</v>
      </c>
      <c r="G9" s="155"/>
      <c r="I9" s="72"/>
      <c r="L9" s="73"/>
    </row>
    <row r="10" spans="2:12" ht="16.8" x14ac:dyDescent="0.3">
      <c r="B10" s="159" t="s">
        <v>46</v>
      </c>
      <c r="C10" s="170">
        <f>'From State&amp;Country +Charts'!I$480</f>
        <v>436</v>
      </c>
      <c r="D10" s="170">
        <f>'From State&amp;Country +Charts'!I$468</f>
        <v>437</v>
      </c>
      <c r="E10" s="170">
        <f t="shared" si="0"/>
        <v>-1</v>
      </c>
      <c r="F10" s="165">
        <f t="shared" si="1"/>
        <v>-2.2883295194508009E-3</v>
      </c>
      <c r="G10" s="155"/>
      <c r="I10" s="72"/>
      <c r="L10" s="73"/>
    </row>
    <row r="11" spans="2:12" ht="16.8" x14ac:dyDescent="0.3">
      <c r="B11" s="159" t="s">
        <v>47</v>
      </c>
      <c r="C11" s="170">
        <f>'From State&amp;Country +Charts'!J$480</f>
        <v>75</v>
      </c>
      <c r="D11" s="170">
        <f>'From State&amp;Country +Charts'!J$468</f>
        <v>46</v>
      </c>
      <c r="E11" s="170">
        <f t="shared" si="0"/>
        <v>29</v>
      </c>
      <c r="F11" s="165">
        <f t="shared" si="1"/>
        <v>0.63043478260869568</v>
      </c>
      <c r="G11" s="155"/>
      <c r="I11" s="72"/>
      <c r="L11" s="73"/>
    </row>
    <row r="12" spans="2:12" ht="16.8" x14ac:dyDescent="0.3">
      <c r="B12" s="159" t="s">
        <v>48</v>
      </c>
      <c r="C12" s="170">
        <f>'From State&amp;Country +Charts'!K$480</f>
        <v>13</v>
      </c>
      <c r="D12" s="170">
        <f>'From State&amp;Country +Charts'!K$468</f>
        <v>16</v>
      </c>
      <c r="E12" s="170">
        <f t="shared" si="0"/>
        <v>-3</v>
      </c>
      <c r="F12" s="165">
        <f t="shared" si="1"/>
        <v>-0.1875</v>
      </c>
      <c r="G12" s="155"/>
      <c r="I12" s="72"/>
      <c r="L12" s="73"/>
    </row>
    <row r="13" spans="2:12" ht="16.8" x14ac:dyDescent="0.3">
      <c r="B13" s="159" t="s">
        <v>49</v>
      </c>
      <c r="C13" s="170">
        <f>'From State&amp;Country +Charts'!L$480</f>
        <v>681</v>
      </c>
      <c r="D13" s="170">
        <f>'From State&amp;Country +Charts'!L$468</f>
        <v>550</v>
      </c>
      <c r="E13" s="170">
        <f t="shared" si="0"/>
        <v>131</v>
      </c>
      <c r="F13" s="165">
        <f t="shared" si="1"/>
        <v>0.23818181818181819</v>
      </c>
      <c r="G13" s="155"/>
      <c r="I13" s="72"/>
      <c r="L13" s="73"/>
    </row>
    <row r="14" spans="2:12" ht="16.8" x14ac:dyDescent="0.3">
      <c r="B14" s="159" t="s">
        <v>50</v>
      </c>
      <c r="C14" s="170">
        <f>'From State&amp;Country +Charts'!M$480</f>
        <v>247</v>
      </c>
      <c r="D14" s="170">
        <f>'From State&amp;Country +Charts'!M$468</f>
        <v>232</v>
      </c>
      <c r="E14" s="170">
        <f t="shared" si="0"/>
        <v>15</v>
      </c>
      <c r="F14" s="165">
        <f t="shared" si="1"/>
        <v>6.4655172413793108E-2</v>
      </c>
      <c r="G14" s="155"/>
      <c r="I14" s="72"/>
      <c r="L14" s="73"/>
    </row>
    <row r="15" spans="2:12" ht="16.8" x14ac:dyDescent="0.3">
      <c r="B15" s="159" t="s">
        <v>51</v>
      </c>
      <c r="C15" s="170">
        <f>'From State&amp;Country +Charts'!N$480</f>
        <v>269</v>
      </c>
      <c r="D15" s="170">
        <f>'From State&amp;Country +Charts'!N$468</f>
        <v>247</v>
      </c>
      <c r="E15" s="170">
        <f t="shared" si="0"/>
        <v>22</v>
      </c>
      <c r="F15" s="165">
        <f t="shared" si="1"/>
        <v>8.9068825910931168E-2</v>
      </c>
      <c r="G15" s="155"/>
      <c r="I15" s="72"/>
      <c r="L15" s="73"/>
    </row>
    <row r="16" spans="2:12" ht="16.8" x14ac:dyDescent="0.3">
      <c r="B16" s="159" t="s">
        <v>52</v>
      </c>
      <c r="C16" s="170">
        <f>'From State&amp;Country +Charts'!O$480</f>
        <v>597</v>
      </c>
      <c r="D16" s="170">
        <f>'From State&amp;Country +Charts'!O$468</f>
        <v>523</v>
      </c>
      <c r="E16" s="170">
        <f t="shared" si="0"/>
        <v>74</v>
      </c>
      <c r="F16" s="165">
        <f t="shared" si="1"/>
        <v>0.14149139579349904</v>
      </c>
      <c r="G16" s="155"/>
      <c r="I16" s="72"/>
      <c r="L16" s="73"/>
    </row>
    <row r="17" spans="2:12" ht="16.8" x14ac:dyDescent="0.3">
      <c r="B17" s="159" t="s">
        <v>53</v>
      </c>
      <c r="C17" s="170">
        <f>'From State&amp;Country +Charts'!P$480</f>
        <v>301</v>
      </c>
      <c r="D17" s="170">
        <f>'From State&amp;Country +Charts'!P$468</f>
        <v>305</v>
      </c>
      <c r="E17" s="170">
        <f t="shared" si="0"/>
        <v>-4</v>
      </c>
      <c r="F17" s="165">
        <f t="shared" si="1"/>
        <v>-1.3114754098360656E-2</v>
      </c>
      <c r="G17" s="155"/>
      <c r="I17" s="72"/>
      <c r="L17" s="73"/>
    </row>
    <row r="18" spans="2:12" ht="16.8" x14ac:dyDescent="0.3">
      <c r="B18" s="159" t="s">
        <v>54</v>
      </c>
      <c r="C18" s="170">
        <f>'From State&amp;Country +Charts'!Q$480</f>
        <v>141</v>
      </c>
      <c r="D18" s="170">
        <f>'From State&amp;Country +Charts'!Q$468</f>
        <v>116</v>
      </c>
      <c r="E18" s="170">
        <f t="shared" si="0"/>
        <v>25</v>
      </c>
      <c r="F18" s="165">
        <f t="shared" si="1"/>
        <v>0.21551724137931033</v>
      </c>
      <c r="G18" s="155"/>
      <c r="I18" s="72"/>
      <c r="L18" s="73"/>
    </row>
    <row r="19" spans="2:12" ht="16.8" x14ac:dyDescent="0.3">
      <c r="B19" s="159" t="s">
        <v>55</v>
      </c>
      <c r="C19" s="170">
        <f>'From State&amp;Country +Charts'!R$480</f>
        <v>78</v>
      </c>
      <c r="D19" s="170">
        <f>'From State&amp;Country +Charts'!R$468</f>
        <v>86</v>
      </c>
      <c r="E19" s="170">
        <f t="shared" si="0"/>
        <v>-8</v>
      </c>
      <c r="F19" s="165">
        <f t="shared" si="1"/>
        <v>-9.3023255813953487E-2</v>
      </c>
      <c r="G19" s="155"/>
      <c r="I19" s="72"/>
      <c r="L19" s="73"/>
    </row>
    <row r="20" spans="2:12" ht="16.8" x14ac:dyDescent="0.3">
      <c r="B20" s="159" t="s">
        <v>56</v>
      </c>
      <c r="C20" s="170">
        <f>'From State&amp;Country +Charts'!S$480</f>
        <v>116</v>
      </c>
      <c r="D20" s="170">
        <f>'From State&amp;Country +Charts'!S$468</f>
        <v>101</v>
      </c>
      <c r="E20" s="170">
        <f t="shared" si="0"/>
        <v>15</v>
      </c>
      <c r="F20" s="165">
        <f t="shared" si="1"/>
        <v>0.14851485148514851</v>
      </c>
      <c r="G20" s="155"/>
      <c r="I20" s="72"/>
      <c r="L20" s="73"/>
    </row>
    <row r="21" spans="2:12" ht="16.8" x14ac:dyDescent="0.3">
      <c r="B21" s="159" t="s">
        <v>57</v>
      </c>
      <c r="C21" s="170">
        <f>'From State&amp;Country +Charts'!T$480</f>
        <v>73</v>
      </c>
      <c r="D21" s="170">
        <f>'From State&amp;Country +Charts'!T$468</f>
        <v>48</v>
      </c>
      <c r="E21" s="170">
        <f t="shared" si="0"/>
        <v>25</v>
      </c>
      <c r="F21" s="165">
        <f t="shared" si="1"/>
        <v>0.52083333333333337</v>
      </c>
      <c r="G21" s="155"/>
      <c r="I21" s="72"/>
      <c r="L21" s="73"/>
    </row>
    <row r="22" spans="2:12" ht="16.8" x14ac:dyDescent="0.3">
      <c r="B22" s="159" t="s">
        <v>58</v>
      </c>
      <c r="C22" s="170">
        <f>'From State&amp;Country +Charts'!U$480</f>
        <v>91</v>
      </c>
      <c r="D22" s="170">
        <f>'From State&amp;Country +Charts'!U$468</f>
        <v>73</v>
      </c>
      <c r="E22" s="170">
        <f t="shared" si="0"/>
        <v>18</v>
      </c>
      <c r="F22" s="165">
        <f t="shared" si="1"/>
        <v>0.24657534246575341</v>
      </c>
      <c r="G22" s="155"/>
      <c r="I22" s="72"/>
      <c r="L22" s="73"/>
    </row>
    <row r="23" spans="2:12" ht="16.8" x14ac:dyDescent="0.3">
      <c r="B23" s="159" t="s">
        <v>59</v>
      </c>
      <c r="C23" s="170">
        <f>'From State&amp;Country +Charts'!V$480</f>
        <v>36</v>
      </c>
      <c r="D23" s="170">
        <f>'From State&amp;Country +Charts'!V$468</f>
        <v>33</v>
      </c>
      <c r="E23" s="170">
        <f t="shared" si="0"/>
        <v>3</v>
      </c>
      <c r="F23" s="165">
        <f t="shared" si="1"/>
        <v>9.0909090909090912E-2</v>
      </c>
      <c r="G23" s="155"/>
      <c r="I23" s="72"/>
      <c r="L23" s="73"/>
    </row>
    <row r="24" spans="2:12" ht="16.8" x14ac:dyDescent="0.3">
      <c r="B24" s="159" t="s">
        <v>60</v>
      </c>
      <c r="C24" s="170">
        <f>'From State&amp;Country +Charts'!W$480</f>
        <v>157</v>
      </c>
      <c r="D24" s="170">
        <f>'From State&amp;Country +Charts'!W$468</f>
        <v>129</v>
      </c>
      <c r="E24" s="170">
        <f t="shared" si="0"/>
        <v>28</v>
      </c>
      <c r="F24" s="165">
        <f t="shared" si="1"/>
        <v>0.21705426356589147</v>
      </c>
      <c r="G24" s="155"/>
      <c r="I24" s="72"/>
      <c r="L24" s="73"/>
    </row>
    <row r="25" spans="2:12" ht="16.8" x14ac:dyDescent="0.3">
      <c r="B25" s="159" t="s">
        <v>61</v>
      </c>
      <c r="C25" s="170">
        <f>'From State&amp;Country +Charts'!X$480</f>
        <v>202</v>
      </c>
      <c r="D25" s="170">
        <f>'From State&amp;Country +Charts'!X$468</f>
        <v>206</v>
      </c>
      <c r="E25" s="170">
        <f t="shared" si="0"/>
        <v>-4</v>
      </c>
      <c r="F25" s="165">
        <f t="shared" si="1"/>
        <v>-1.9417475728155338E-2</v>
      </c>
      <c r="G25" s="155"/>
      <c r="I25" s="72"/>
      <c r="L25" s="73"/>
    </row>
    <row r="26" spans="2:12" ht="16.8" x14ac:dyDescent="0.3">
      <c r="B26" s="159" t="s">
        <v>62</v>
      </c>
      <c r="C26" s="170">
        <f>'From State&amp;Country +Charts'!Y$480</f>
        <v>208</v>
      </c>
      <c r="D26" s="170">
        <f>'From State&amp;Country +Charts'!Y$468</f>
        <v>167</v>
      </c>
      <c r="E26" s="170">
        <f t="shared" si="0"/>
        <v>41</v>
      </c>
      <c r="F26" s="165">
        <f t="shared" si="1"/>
        <v>0.24550898203592814</v>
      </c>
      <c r="G26" s="155"/>
      <c r="I26" s="72"/>
      <c r="L26" s="73"/>
    </row>
    <row r="27" spans="2:12" ht="16.8" x14ac:dyDescent="0.3">
      <c r="B27" s="159" t="s">
        <v>63</v>
      </c>
      <c r="C27" s="170">
        <f>'From State&amp;Country +Charts'!Z$480</f>
        <v>149</v>
      </c>
      <c r="D27" s="170">
        <f>'From State&amp;Country +Charts'!Z$468</f>
        <v>176</v>
      </c>
      <c r="E27" s="170">
        <f t="shared" si="0"/>
        <v>-27</v>
      </c>
      <c r="F27" s="165">
        <f t="shared" si="1"/>
        <v>-0.15340909090909091</v>
      </c>
      <c r="G27" s="155"/>
      <c r="I27" s="72"/>
      <c r="L27" s="73"/>
    </row>
    <row r="28" spans="2:12" ht="16.8" x14ac:dyDescent="0.3">
      <c r="B28" s="159" t="s">
        <v>64</v>
      </c>
      <c r="C28" s="170">
        <f>'From State&amp;Country +Charts'!AA$480</f>
        <v>33</v>
      </c>
      <c r="D28" s="170">
        <f>'From State&amp;Country +Charts'!AA$468</f>
        <v>33</v>
      </c>
      <c r="E28" s="170">
        <f t="shared" si="0"/>
        <v>0</v>
      </c>
      <c r="F28" s="165">
        <f t="shared" si="1"/>
        <v>0</v>
      </c>
      <c r="G28" s="155"/>
      <c r="I28" s="72"/>
      <c r="L28" s="73"/>
    </row>
    <row r="29" spans="2:12" ht="16.8" x14ac:dyDescent="0.3">
      <c r="B29" s="159" t="s">
        <v>65</v>
      </c>
      <c r="C29" s="170">
        <f>'From State&amp;Country +Charts'!AB$480</f>
        <v>116</v>
      </c>
      <c r="D29" s="170">
        <f>'From State&amp;Country +Charts'!AB$468</f>
        <v>126</v>
      </c>
      <c r="E29" s="170">
        <f t="shared" si="0"/>
        <v>-10</v>
      </c>
      <c r="F29" s="165">
        <f t="shared" si="1"/>
        <v>-7.9365079365079361E-2</v>
      </c>
      <c r="G29" s="155"/>
      <c r="I29" s="72"/>
      <c r="L29" s="73"/>
    </row>
    <row r="30" spans="2:12" ht="16.8" x14ac:dyDescent="0.3">
      <c r="B30" s="159" t="s">
        <v>66</v>
      </c>
      <c r="C30" s="170">
        <f>'From State&amp;Country +Charts'!AC$480</f>
        <v>219</v>
      </c>
      <c r="D30" s="170">
        <f>'From State&amp;Country +Charts'!AC$468</f>
        <v>206</v>
      </c>
      <c r="E30" s="170">
        <f t="shared" si="0"/>
        <v>13</v>
      </c>
      <c r="F30" s="165">
        <f t="shared" si="1"/>
        <v>6.3106796116504854E-2</v>
      </c>
      <c r="G30" s="155"/>
      <c r="I30" s="72"/>
      <c r="L30" s="73"/>
    </row>
    <row r="31" spans="2:12" ht="16.8" x14ac:dyDescent="0.3">
      <c r="B31" s="159" t="s">
        <v>67</v>
      </c>
      <c r="C31" s="170">
        <f>'From State&amp;Country +Charts'!AD$480</f>
        <v>56</v>
      </c>
      <c r="D31" s="170">
        <f>'From State&amp;Country +Charts'!AD$468</f>
        <v>48</v>
      </c>
      <c r="E31" s="170">
        <f t="shared" si="0"/>
        <v>8</v>
      </c>
      <c r="F31" s="165">
        <f t="shared" si="1"/>
        <v>0.16666666666666666</v>
      </c>
      <c r="G31" s="155"/>
      <c r="I31" s="72"/>
      <c r="L31" s="73"/>
    </row>
    <row r="32" spans="2:12" ht="16.8" x14ac:dyDescent="0.3">
      <c r="B32" s="159" t="s">
        <v>68</v>
      </c>
      <c r="C32" s="170">
        <f>'From State&amp;Country +Charts'!AE$480</f>
        <v>323</v>
      </c>
      <c r="D32" s="170">
        <f>'From State&amp;Country +Charts'!AE$468</f>
        <v>315</v>
      </c>
      <c r="E32" s="170">
        <f t="shared" si="0"/>
        <v>8</v>
      </c>
      <c r="F32" s="165">
        <f t="shared" si="1"/>
        <v>2.5396825396825397E-2</v>
      </c>
      <c r="G32" s="155"/>
      <c r="I32" s="72"/>
      <c r="L32" s="73"/>
    </row>
    <row r="33" spans="2:12" ht="16.8" x14ac:dyDescent="0.3">
      <c r="B33" s="159" t="s">
        <v>69</v>
      </c>
      <c r="C33" s="170">
        <f>'From State&amp;Country +Charts'!AF$480</f>
        <v>35</v>
      </c>
      <c r="D33" s="170">
        <f>'From State&amp;Country +Charts'!AF$468</f>
        <v>42</v>
      </c>
      <c r="E33" s="170">
        <f t="shared" si="0"/>
        <v>-7</v>
      </c>
      <c r="F33" s="165">
        <f t="shared" si="1"/>
        <v>-0.16666666666666666</v>
      </c>
      <c r="G33" s="155"/>
      <c r="I33" s="72"/>
      <c r="L33" s="73"/>
    </row>
    <row r="34" spans="2:12" ht="16.8" x14ac:dyDescent="0.3">
      <c r="B34" s="159" t="s">
        <v>70</v>
      </c>
      <c r="C34" s="170">
        <f>'From State&amp;Country +Charts'!AG$480</f>
        <v>163</v>
      </c>
      <c r="D34" s="170">
        <f>'From State&amp;Country +Charts'!AG$468</f>
        <v>160</v>
      </c>
      <c r="E34" s="170">
        <f t="shared" si="0"/>
        <v>3</v>
      </c>
      <c r="F34" s="165">
        <f t="shared" si="1"/>
        <v>1.8749999999999999E-2</v>
      </c>
      <c r="G34" s="155"/>
      <c r="I34" s="72"/>
      <c r="L34" s="73"/>
    </row>
    <row r="35" spans="2:12" ht="16.8" x14ac:dyDescent="0.3">
      <c r="B35" s="159" t="s">
        <v>71</v>
      </c>
      <c r="C35" s="170">
        <f>'From State&amp;Country +Charts'!AH$480</f>
        <v>104</v>
      </c>
      <c r="D35" s="170">
        <f>'From State&amp;Country +Charts'!AH$468</f>
        <v>95</v>
      </c>
      <c r="E35" s="170">
        <f t="shared" si="0"/>
        <v>9</v>
      </c>
      <c r="F35" s="165">
        <f t="shared" si="1"/>
        <v>9.4736842105263161E-2</v>
      </c>
      <c r="G35" s="155"/>
      <c r="I35" s="72"/>
      <c r="L35" s="73"/>
    </row>
    <row r="36" spans="2:12" ht="16.8" x14ac:dyDescent="0.3">
      <c r="B36" s="159" t="s">
        <v>72</v>
      </c>
      <c r="C36" s="170">
        <f>'From State&amp;Country +Charts'!AI$480</f>
        <v>311</v>
      </c>
      <c r="D36" s="170">
        <f>'From State&amp;Country +Charts'!AI$468</f>
        <v>301</v>
      </c>
      <c r="E36" s="170">
        <f t="shared" si="0"/>
        <v>10</v>
      </c>
      <c r="F36" s="165">
        <f t="shared" si="1"/>
        <v>3.3222591362126248E-2</v>
      </c>
      <c r="G36" s="155"/>
      <c r="I36" s="72"/>
      <c r="L36" s="73"/>
    </row>
    <row r="37" spans="2:12" ht="16.8" x14ac:dyDescent="0.3">
      <c r="B37" s="159" t="s">
        <v>73</v>
      </c>
      <c r="C37" s="170">
        <f>'From State&amp;Country +Charts'!AJ$480</f>
        <v>199</v>
      </c>
      <c r="D37" s="170">
        <f>'From State&amp;Country +Charts'!AJ$468</f>
        <v>212</v>
      </c>
      <c r="E37" s="170">
        <f t="shared" si="0"/>
        <v>-13</v>
      </c>
      <c r="F37" s="165">
        <f t="shared" si="1"/>
        <v>-6.1320754716981132E-2</v>
      </c>
      <c r="G37" s="155"/>
      <c r="I37" s="72"/>
      <c r="L37" s="73"/>
    </row>
    <row r="38" spans="2:12" ht="16.8" x14ac:dyDescent="0.3">
      <c r="B38" s="159" t="s">
        <v>74</v>
      </c>
      <c r="C38" s="170">
        <f>'From State&amp;Country +Charts'!AK$480</f>
        <v>32</v>
      </c>
      <c r="D38" s="170">
        <f>'From State&amp;Country +Charts'!AK$468</f>
        <v>56</v>
      </c>
      <c r="E38" s="170">
        <f t="shared" si="0"/>
        <v>-24</v>
      </c>
      <c r="F38" s="165">
        <f t="shared" si="1"/>
        <v>-0.42857142857142855</v>
      </c>
      <c r="G38" s="155"/>
      <c r="I38" s="72"/>
      <c r="L38" s="73"/>
    </row>
    <row r="39" spans="2:12" ht="16.8" x14ac:dyDescent="0.3">
      <c r="B39" s="159" t="s">
        <v>75</v>
      </c>
      <c r="C39" s="170">
        <f>'From State&amp;Country +Charts'!AL$480</f>
        <v>243</v>
      </c>
      <c r="D39" s="170">
        <f>'From State&amp;Country +Charts'!AL$468</f>
        <v>153</v>
      </c>
      <c r="E39" s="170">
        <f t="shared" si="0"/>
        <v>90</v>
      </c>
      <c r="F39" s="165">
        <f t="shared" si="1"/>
        <v>0.58823529411764708</v>
      </c>
      <c r="G39" s="155"/>
      <c r="I39" s="72"/>
      <c r="L39" s="73"/>
    </row>
    <row r="40" spans="2:12" ht="16.8" x14ac:dyDescent="0.3">
      <c r="B40" s="159" t="s">
        <v>76</v>
      </c>
      <c r="C40" s="170">
        <f>'From State&amp;Country +Charts'!AM$480</f>
        <v>104</v>
      </c>
      <c r="D40" s="170">
        <f>'From State&amp;Country +Charts'!AM$468</f>
        <v>86</v>
      </c>
      <c r="E40" s="170">
        <f t="shared" si="0"/>
        <v>18</v>
      </c>
      <c r="F40" s="165">
        <f t="shared" si="1"/>
        <v>0.20930232558139536</v>
      </c>
      <c r="G40" s="155"/>
      <c r="I40" s="72"/>
      <c r="L40" s="73"/>
    </row>
    <row r="41" spans="2:12" ht="16.8" x14ac:dyDescent="0.3">
      <c r="B41" s="159" t="s">
        <v>77</v>
      </c>
      <c r="C41" s="170">
        <f>'From State&amp;Country +Charts'!AN$480</f>
        <v>1799</v>
      </c>
      <c r="D41" s="170">
        <f>'From State&amp;Country +Charts'!AN$468</f>
        <v>1975</v>
      </c>
      <c r="E41" s="170">
        <f t="shared" si="0"/>
        <v>-176</v>
      </c>
      <c r="F41" s="165">
        <f t="shared" si="1"/>
        <v>-8.9113924050632912E-2</v>
      </c>
      <c r="G41" s="155"/>
      <c r="I41" s="72"/>
      <c r="L41" s="73"/>
    </row>
    <row r="42" spans="2:12" ht="16.8" x14ac:dyDescent="0.3">
      <c r="B42" s="159" t="s">
        <v>78</v>
      </c>
      <c r="C42" s="170">
        <f>'From State&amp;Country +Charts'!AO$480</f>
        <v>237</v>
      </c>
      <c r="D42" s="170">
        <f>'From State&amp;Country +Charts'!AO$468</f>
        <v>174</v>
      </c>
      <c r="E42" s="170">
        <f t="shared" si="0"/>
        <v>63</v>
      </c>
      <c r="F42" s="165">
        <f t="shared" si="1"/>
        <v>0.36206896551724138</v>
      </c>
      <c r="G42" s="155"/>
      <c r="I42" s="72"/>
      <c r="L42" s="73"/>
    </row>
    <row r="43" spans="2:12" ht="16.8" x14ac:dyDescent="0.3">
      <c r="B43" s="159" t="s">
        <v>79</v>
      </c>
      <c r="C43" s="170">
        <f>'From State&amp;Country +Charts'!AP$480</f>
        <v>8</v>
      </c>
      <c r="D43" s="170">
        <f>'From State&amp;Country +Charts'!AP$468</f>
        <v>13</v>
      </c>
      <c r="E43" s="170">
        <f t="shared" si="0"/>
        <v>-5</v>
      </c>
      <c r="F43" s="165">
        <f t="shared" si="1"/>
        <v>-0.38461538461538464</v>
      </c>
      <c r="G43" s="155"/>
      <c r="I43" s="72"/>
      <c r="L43" s="73"/>
    </row>
    <row r="44" spans="2:12" ht="16.8" x14ac:dyDescent="0.3">
      <c r="B44" s="159" t="s">
        <v>80</v>
      </c>
      <c r="C44" s="170">
        <f>'From State&amp;Country +Charts'!AQ$480</f>
        <v>98</v>
      </c>
      <c r="D44" s="170">
        <f>'From State&amp;Country +Charts'!AQ$468</f>
        <v>84</v>
      </c>
      <c r="E44" s="170">
        <f t="shared" si="0"/>
        <v>14</v>
      </c>
      <c r="F44" s="165">
        <f t="shared" si="1"/>
        <v>0.16666666666666666</v>
      </c>
      <c r="G44" s="155"/>
      <c r="I44" s="72"/>
      <c r="L44" s="73"/>
    </row>
    <row r="45" spans="2:12" ht="16.8" x14ac:dyDescent="0.3">
      <c r="B45" s="159" t="s">
        <v>81</v>
      </c>
      <c r="C45" s="170">
        <f>'From State&amp;Country +Charts'!AR$480</f>
        <v>26</v>
      </c>
      <c r="D45" s="170">
        <f>'From State&amp;Country +Charts'!AR$468</f>
        <v>43</v>
      </c>
      <c r="E45" s="170">
        <f t="shared" si="0"/>
        <v>-17</v>
      </c>
      <c r="F45" s="165">
        <f t="shared" si="1"/>
        <v>-0.39534883720930231</v>
      </c>
      <c r="G45" s="155"/>
      <c r="I45" s="72"/>
      <c r="L45" s="73"/>
    </row>
    <row r="46" spans="2:12" ht="16.8" x14ac:dyDescent="0.3">
      <c r="B46" s="159" t="s">
        <v>82</v>
      </c>
      <c r="C46" s="170">
        <f>'From State&amp;Country +Charts'!AS$480</f>
        <v>130</v>
      </c>
      <c r="D46" s="170">
        <f>'From State&amp;Country +Charts'!AS$468</f>
        <v>98</v>
      </c>
      <c r="E46" s="170">
        <f t="shared" si="0"/>
        <v>32</v>
      </c>
      <c r="F46" s="165">
        <f t="shared" si="1"/>
        <v>0.32653061224489793</v>
      </c>
      <c r="G46" s="155"/>
      <c r="I46" s="72"/>
      <c r="L46" s="73"/>
    </row>
    <row r="47" spans="2:12" ht="16.8" x14ac:dyDescent="0.3">
      <c r="B47" s="159" t="s">
        <v>83</v>
      </c>
      <c r="C47" s="170">
        <f>'From State&amp;Country +Charts'!AT$480</f>
        <v>906</v>
      </c>
      <c r="D47" s="170">
        <f>'From State&amp;Country +Charts'!AT$468</f>
        <v>734</v>
      </c>
      <c r="E47" s="170">
        <f t="shared" si="0"/>
        <v>172</v>
      </c>
      <c r="F47" s="165">
        <f t="shared" si="1"/>
        <v>0.23433242506811988</v>
      </c>
      <c r="G47" s="155"/>
      <c r="I47" s="72"/>
      <c r="L47" s="73"/>
    </row>
    <row r="48" spans="2:12" ht="16.8" x14ac:dyDescent="0.3">
      <c r="B48" s="159" t="s">
        <v>84</v>
      </c>
      <c r="C48" s="170">
        <f>'From State&amp;Country +Charts'!AU$480</f>
        <v>280</v>
      </c>
      <c r="D48" s="170">
        <f>'From State&amp;Country +Charts'!AU$468</f>
        <v>242</v>
      </c>
      <c r="E48" s="170">
        <f t="shared" si="0"/>
        <v>38</v>
      </c>
      <c r="F48" s="165">
        <f t="shared" si="1"/>
        <v>0.15702479338842976</v>
      </c>
      <c r="G48" s="155"/>
      <c r="I48" s="72"/>
      <c r="L48" s="73"/>
    </row>
    <row r="49" spans="2:12" ht="16.8" x14ac:dyDescent="0.3">
      <c r="B49" s="159" t="s">
        <v>85</v>
      </c>
      <c r="C49" s="170">
        <f>'From State&amp;Country +Charts'!AV$480</f>
        <v>20</v>
      </c>
      <c r="D49" s="170">
        <f>'From State&amp;Country +Charts'!AV$468</f>
        <v>9</v>
      </c>
      <c r="E49" s="170">
        <f t="shared" si="0"/>
        <v>11</v>
      </c>
      <c r="F49" s="165">
        <f t="shared" si="1"/>
        <v>1.2222222222222223</v>
      </c>
      <c r="G49" s="155"/>
      <c r="I49" s="72"/>
      <c r="L49" s="73"/>
    </row>
    <row r="50" spans="2:12" ht="16.8" x14ac:dyDescent="0.3">
      <c r="B50" s="159" t="s">
        <v>86</v>
      </c>
      <c r="C50" s="170">
        <f>'From State&amp;Country +Charts'!AW$480</f>
        <v>246</v>
      </c>
      <c r="D50" s="170">
        <f>'From State&amp;Country +Charts'!AW$468</f>
        <v>219</v>
      </c>
      <c r="E50" s="170">
        <f t="shared" si="0"/>
        <v>27</v>
      </c>
      <c r="F50" s="165">
        <f t="shared" si="1"/>
        <v>0.12328767123287671</v>
      </c>
      <c r="G50" s="155"/>
      <c r="I50" s="72"/>
      <c r="L50" s="73"/>
    </row>
    <row r="51" spans="2:12" ht="16.8" x14ac:dyDescent="0.3">
      <c r="B51" s="159" t="s">
        <v>87</v>
      </c>
      <c r="C51" s="170">
        <f>'From State&amp;Country +Charts'!AX$480</f>
        <v>0</v>
      </c>
      <c r="D51" s="170">
        <f>'From State&amp;Country +Charts'!AX$468</f>
        <v>0</v>
      </c>
      <c r="E51" s="170">
        <f t="shared" si="0"/>
        <v>0</v>
      </c>
      <c r="F51" s="165">
        <f>IFERROR((E51/D51),0)</f>
        <v>0</v>
      </c>
      <c r="G51" s="155"/>
      <c r="I51" s="72"/>
      <c r="L51" s="73"/>
    </row>
    <row r="52" spans="2:12" ht="16.8" x14ac:dyDescent="0.3">
      <c r="B52" s="159" t="s">
        <v>88</v>
      </c>
      <c r="C52" s="170">
        <f>'From State&amp;Country +Charts'!AY$480</f>
        <v>18</v>
      </c>
      <c r="D52" s="170">
        <f>'From State&amp;Country +Charts'!AY$468</f>
        <v>12</v>
      </c>
      <c r="E52" s="170">
        <f t="shared" si="0"/>
        <v>6</v>
      </c>
      <c r="F52" s="165">
        <f t="shared" si="1"/>
        <v>0.5</v>
      </c>
      <c r="G52" s="155"/>
      <c r="I52" s="72"/>
      <c r="L52" s="73"/>
    </row>
    <row r="53" spans="2:12" ht="16.8" x14ac:dyDescent="0.3">
      <c r="B53" s="159" t="s">
        <v>89</v>
      </c>
      <c r="C53" s="170">
        <f>'From State&amp;Country +Charts'!AZ$480</f>
        <v>140</v>
      </c>
      <c r="D53" s="170">
        <f>'From State&amp;Country +Charts'!AZ$468</f>
        <v>146</v>
      </c>
      <c r="E53" s="170">
        <f t="shared" si="0"/>
        <v>-6</v>
      </c>
      <c r="F53" s="165">
        <f t="shared" si="1"/>
        <v>-4.1095890410958902E-2</v>
      </c>
      <c r="G53" s="155"/>
      <c r="I53" s="72"/>
      <c r="L53" s="73"/>
    </row>
    <row r="54" spans="2:12" ht="16.8" x14ac:dyDescent="0.3">
      <c r="B54" s="159" t="s">
        <v>90</v>
      </c>
      <c r="C54" s="170">
        <f>'From State&amp;Country +Charts'!BA$480</f>
        <v>60</v>
      </c>
      <c r="D54" s="170">
        <f>'From State&amp;Country +Charts'!BA$468</f>
        <v>44</v>
      </c>
      <c r="E54" s="170">
        <f t="shared" si="0"/>
        <v>16</v>
      </c>
      <c r="F54" s="165">
        <f t="shared" si="1"/>
        <v>0.36363636363636365</v>
      </c>
      <c r="G54" s="155"/>
      <c r="I54" s="72"/>
      <c r="L54" s="73"/>
    </row>
    <row r="55" spans="2:12" ht="16.8" x14ac:dyDescent="0.3">
      <c r="B55" s="159" t="s">
        <v>302</v>
      </c>
      <c r="C55" s="170">
        <f>'From State&amp;Country +Charts'!BB$480</f>
        <v>28</v>
      </c>
      <c r="D55" s="170">
        <f>'From State&amp;Country +Charts'!BB$468</f>
        <v>35</v>
      </c>
      <c r="E55" s="170">
        <f t="shared" si="0"/>
        <v>-7</v>
      </c>
      <c r="F55" s="165">
        <f t="shared" si="1"/>
        <v>-0.2</v>
      </c>
      <c r="G55" s="155"/>
      <c r="I55" s="72"/>
      <c r="L55" s="73"/>
    </row>
    <row r="56" spans="2:12" ht="17.399999999999999" thickBot="1" x14ac:dyDescent="0.35">
      <c r="B56" s="160" t="s">
        <v>634</v>
      </c>
      <c r="C56" s="171">
        <f>SUM('From State&amp;Country +Charts'!$BO$480:$BQ$480)</f>
        <v>1303</v>
      </c>
      <c r="D56" s="171">
        <f>SUM('From State&amp;Country +Charts'!$BO$468:$BQ$468)</f>
        <v>786</v>
      </c>
      <c r="E56" s="171">
        <f t="shared" si="0"/>
        <v>517</v>
      </c>
      <c r="F56" s="166">
        <f t="shared" si="1"/>
        <v>0.65776081424936383</v>
      </c>
      <c r="G56" s="155"/>
      <c r="I56" s="72"/>
      <c r="L56" s="73"/>
    </row>
    <row r="57" spans="2:12" s="59" customFormat="1" ht="18" thickTop="1" x14ac:dyDescent="0.3">
      <c r="B57" s="172" t="s">
        <v>0</v>
      </c>
      <c r="C57" s="167">
        <f>SUM(C5:C56)</f>
        <v>15409</v>
      </c>
      <c r="D57" s="167">
        <f>SUM(D5:D56)</f>
        <v>14049</v>
      </c>
      <c r="E57" s="167">
        <f>SUM(E5:E56)</f>
        <v>1360</v>
      </c>
      <c r="F57" s="168">
        <f>IFERROR((E57/D57),1)</f>
        <v>9.6804042992383793E-2</v>
      </c>
      <c r="G57" s="161"/>
      <c r="I57" s="60"/>
      <c r="L57" s="61"/>
    </row>
    <row r="58" spans="2:12" ht="3.9" customHeight="1" x14ac:dyDescent="0.3">
      <c r="B58" s="162"/>
      <c r="C58" s="162"/>
      <c r="D58" s="162"/>
      <c r="E58" s="162"/>
      <c r="F58" s="162"/>
      <c r="G58" s="163"/>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8"/>
  <sheetViews>
    <sheetView topLeftCell="A130" workbookViewId="0">
      <selection activeCell="B146" sqref="B146:C146"/>
    </sheetView>
  </sheetViews>
  <sheetFormatPr defaultColWidth="8.90625" defaultRowHeight="14.4" x14ac:dyDescent="0.3"/>
  <cols>
    <col min="1" max="1" width="23.6328125" style="182" bestFit="1" customWidth="1"/>
    <col min="2" max="2" width="9.08984375" style="182" bestFit="1" customWidth="1"/>
    <col min="3" max="3" width="17.6328125" style="184" bestFit="1" customWidth="1"/>
    <col min="4" max="4" width="21.6328125" style="184" customWidth="1"/>
    <col min="5" max="5" width="18" style="184" bestFit="1" customWidth="1"/>
    <col min="6" max="6" width="9.08984375" style="185" bestFit="1" customWidth="1"/>
    <col min="7" max="7" width="16" style="185" bestFit="1" customWidth="1"/>
    <col min="8" max="8" width="10.1796875" style="185" bestFit="1" customWidth="1"/>
    <col min="9" max="16384" width="8.90625" style="193"/>
  </cols>
  <sheetData>
    <row r="1" spans="1:7" x14ac:dyDescent="0.3">
      <c r="A1" s="194" t="s">
        <v>801</v>
      </c>
      <c r="C1" s="183" t="s">
        <v>802</v>
      </c>
      <c r="E1" s="195" t="s">
        <v>803</v>
      </c>
      <c r="G1" s="183" t="s">
        <v>804</v>
      </c>
    </row>
    <row r="2" spans="1:7" x14ac:dyDescent="0.3">
      <c r="A2" s="197" t="s">
        <v>630</v>
      </c>
      <c r="B2" s="198" t="s">
        <v>805</v>
      </c>
      <c r="C2" s="198" t="s">
        <v>806</v>
      </c>
      <c r="D2" s="196"/>
      <c r="E2" s="197" t="s">
        <v>630</v>
      </c>
      <c r="F2" s="198" t="s">
        <v>805</v>
      </c>
      <c r="G2" s="198" t="s">
        <v>807</v>
      </c>
    </row>
    <row r="3" spans="1:7" x14ac:dyDescent="0.3">
      <c r="A3" s="199" t="s">
        <v>41</v>
      </c>
      <c r="B3" s="200">
        <v>1</v>
      </c>
      <c r="C3" s="199" t="s">
        <v>41</v>
      </c>
      <c r="E3" s="201" t="s">
        <v>41</v>
      </c>
      <c r="F3" s="200">
        <v>1</v>
      </c>
      <c r="G3" s="199" t="s">
        <v>41</v>
      </c>
    </row>
    <row r="4" spans="1:7" x14ac:dyDescent="0.3">
      <c r="A4" s="199" t="s">
        <v>42</v>
      </c>
      <c r="B4" s="200">
        <v>2</v>
      </c>
      <c r="C4" s="199" t="s">
        <v>42</v>
      </c>
      <c r="E4" s="201" t="s">
        <v>42</v>
      </c>
      <c r="F4" s="200">
        <v>2</v>
      </c>
      <c r="G4" s="199" t="s">
        <v>42</v>
      </c>
    </row>
    <row r="5" spans="1:7" x14ac:dyDescent="0.3">
      <c r="A5" s="199" t="s">
        <v>43</v>
      </c>
      <c r="B5" s="200">
        <v>3</v>
      </c>
      <c r="C5" s="199" t="s">
        <v>43</v>
      </c>
      <c r="E5" s="201" t="s">
        <v>43</v>
      </c>
      <c r="F5" s="200">
        <v>3</v>
      </c>
      <c r="G5" s="199" t="s">
        <v>43</v>
      </c>
    </row>
    <row r="6" spans="1:7" x14ac:dyDescent="0.3">
      <c r="A6" s="199" t="s">
        <v>44</v>
      </c>
      <c r="B6" s="200">
        <v>4</v>
      </c>
      <c r="C6" s="199" t="s">
        <v>44</v>
      </c>
      <c r="E6" s="201" t="s">
        <v>44</v>
      </c>
      <c r="F6" s="200">
        <v>4</v>
      </c>
      <c r="G6" s="199" t="s">
        <v>44</v>
      </c>
    </row>
    <row r="7" spans="1:7" x14ac:dyDescent="0.3">
      <c r="A7" s="199" t="s">
        <v>45</v>
      </c>
      <c r="B7" s="200">
        <v>5</v>
      </c>
      <c r="C7" s="199" t="s">
        <v>45</v>
      </c>
      <c r="E7" s="201" t="s">
        <v>45</v>
      </c>
      <c r="F7" s="200">
        <v>5</v>
      </c>
      <c r="G7" s="199" t="s">
        <v>45</v>
      </c>
    </row>
    <row r="8" spans="1:7" x14ac:dyDescent="0.3">
      <c r="A8" s="199" t="s">
        <v>46</v>
      </c>
      <c r="B8" s="200">
        <v>6</v>
      </c>
      <c r="C8" s="199" t="s">
        <v>46</v>
      </c>
      <c r="E8" s="201" t="s">
        <v>46</v>
      </c>
      <c r="F8" s="200">
        <v>6</v>
      </c>
      <c r="G8" s="199" t="s">
        <v>46</v>
      </c>
    </row>
    <row r="9" spans="1:7" x14ac:dyDescent="0.3">
      <c r="A9" s="199" t="s">
        <v>47</v>
      </c>
      <c r="B9" s="200">
        <v>7</v>
      </c>
      <c r="C9" s="199" t="s">
        <v>47</v>
      </c>
      <c r="E9" s="201" t="s">
        <v>47</v>
      </c>
      <c r="F9" s="200">
        <v>7</v>
      </c>
      <c r="G9" s="199" t="s">
        <v>47</v>
      </c>
    </row>
    <row r="10" spans="1:7" x14ac:dyDescent="0.3">
      <c r="A10" s="199" t="s">
        <v>48</v>
      </c>
      <c r="B10" s="200">
        <v>8</v>
      </c>
      <c r="C10" s="199" t="s">
        <v>48</v>
      </c>
      <c r="E10" s="201" t="s">
        <v>48</v>
      </c>
      <c r="F10" s="200">
        <v>8</v>
      </c>
      <c r="G10" s="199" t="s">
        <v>48</v>
      </c>
    </row>
    <row r="11" spans="1:7" x14ac:dyDescent="0.3">
      <c r="A11" s="199" t="s">
        <v>49</v>
      </c>
      <c r="B11" s="200">
        <v>9</v>
      </c>
      <c r="C11" s="199" t="s">
        <v>49</v>
      </c>
      <c r="E11" s="201" t="s">
        <v>49</v>
      </c>
      <c r="F11" s="200">
        <v>9</v>
      </c>
      <c r="G11" s="199" t="s">
        <v>49</v>
      </c>
    </row>
    <row r="12" spans="1:7" x14ac:dyDescent="0.3">
      <c r="A12" s="199" t="s">
        <v>50</v>
      </c>
      <c r="B12" s="200">
        <v>10</v>
      </c>
      <c r="C12" s="199" t="s">
        <v>50</v>
      </c>
      <c r="E12" s="201" t="s">
        <v>50</v>
      </c>
      <c r="F12" s="200">
        <v>10</v>
      </c>
      <c r="G12" s="199" t="s">
        <v>50</v>
      </c>
    </row>
    <row r="13" spans="1:7" x14ac:dyDescent="0.3">
      <c r="A13" s="199" t="s">
        <v>51</v>
      </c>
      <c r="B13" s="200">
        <v>11</v>
      </c>
      <c r="C13" s="199" t="s">
        <v>51</v>
      </c>
      <c r="E13" s="201" t="s">
        <v>51</v>
      </c>
      <c r="F13" s="200">
        <v>11</v>
      </c>
      <c r="G13" s="199" t="s">
        <v>51</v>
      </c>
    </row>
    <row r="14" spans="1:7" x14ac:dyDescent="0.3">
      <c r="A14" s="199" t="s">
        <v>52</v>
      </c>
      <c r="B14" s="200">
        <v>12</v>
      </c>
      <c r="C14" s="199" t="s">
        <v>52</v>
      </c>
      <c r="E14" s="201" t="s">
        <v>52</v>
      </c>
      <c r="F14" s="200">
        <v>12</v>
      </c>
      <c r="G14" s="199" t="s">
        <v>52</v>
      </c>
    </row>
    <row r="15" spans="1:7" x14ac:dyDescent="0.3">
      <c r="A15" s="199" t="s">
        <v>53</v>
      </c>
      <c r="B15" s="200">
        <v>13</v>
      </c>
      <c r="C15" s="199" t="s">
        <v>53</v>
      </c>
      <c r="E15" s="201" t="s">
        <v>53</v>
      </c>
      <c r="F15" s="200">
        <v>13</v>
      </c>
      <c r="G15" s="199" t="s">
        <v>53</v>
      </c>
    </row>
    <row r="16" spans="1:7" x14ac:dyDescent="0.3">
      <c r="A16" s="199" t="s">
        <v>54</v>
      </c>
      <c r="B16" s="200">
        <v>14</v>
      </c>
      <c r="C16" s="199" t="s">
        <v>54</v>
      </c>
      <c r="E16" s="201" t="s">
        <v>54</v>
      </c>
      <c r="F16" s="200">
        <v>14</v>
      </c>
      <c r="G16" s="199" t="s">
        <v>54</v>
      </c>
    </row>
    <row r="17" spans="1:7" x14ac:dyDescent="0.3">
      <c r="A17" s="199" t="s">
        <v>55</v>
      </c>
      <c r="B17" s="200">
        <v>15</v>
      </c>
      <c r="C17" s="199" t="s">
        <v>55</v>
      </c>
      <c r="E17" s="201" t="s">
        <v>55</v>
      </c>
      <c r="F17" s="200">
        <v>15</v>
      </c>
      <c r="G17" s="199" t="s">
        <v>55</v>
      </c>
    </row>
    <row r="18" spans="1:7" x14ac:dyDescent="0.3">
      <c r="A18" s="199" t="s">
        <v>56</v>
      </c>
      <c r="B18" s="200">
        <v>16</v>
      </c>
      <c r="C18" s="199" t="s">
        <v>56</v>
      </c>
      <c r="E18" s="201" t="s">
        <v>56</v>
      </c>
      <c r="F18" s="200">
        <v>16</v>
      </c>
      <c r="G18" s="199" t="s">
        <v>56</v>
      </c>
    </row>
    <row r="19" spans="1:7" x14ac:dyDescent="0.3">
      <c r="A19" s="199" t="s">
        <v>57</v>
      </c>
      <c r="B19" s="200">
        <v>17</v>
      </c>
      <c r="C19" s="199" t="s">
        <v>57</v>
      </c>
      <c r="E19" s="201" t="s">
        <v>57</v>
      </c>
      <c r="F19" s="200">
        <v>17</v>
      </c>
      <c r="G19" s="199" t="s">
        <v>57</v>
      </c>
    </row>
    <row r="20" spans="1:7" x14ac:dyDescent="0.3">
      <c r="A20" s="199" t="s">
        <v>58</v>
      </c>
      <c r="B20" s="200">
        <v>18</v>
      </c>
      <c r="C20" s="199" t="s">
        <v>58</v>
      </c>
      <c r="E20" s="201" t="s">
        <v>58</v>
      </c>
      <c r="F20" s="200">
        <v>18</v>
      </c>
      <c r="G20" s="199" t="s">
        <v>58</v>
      </c>
    </row>
    <row r="21" spans="1:7" x14ac:dyDescent="0.3">
      <c r="A21" s="199" t="s">
        <v>59</v>
      </c>
      <c r="B21" s="200">
        <v>19</v>
      </c>
      <c r="C21" s="199" t="s">
        <v>59</v>
      </c>
      <c r="E21" s="201" t="s">
        <v>59</v>
      </c>
      <c r="F21" s="200">
        <v>19</v>
      </c>
      <c r="G21" s="199" t="s">
        <v>59</v>
      </c>
    </row>
    <row r="22" spans="1:7" x14ac:dyDescent="0.3">
      <c r="A22" s="199" t="s">
        <v>60</v>
      </c>
      <c r="B22" s="200">
        <v>20</v>
      </c>
      <c r="C22" s="199" t="s">
        <v>60</v>
      </c>
      <c r="E22" s="201" t="s">
        <v>60</v>
      </c>
      <c r="F22" s="200">
        <v>20</v>
      </c>
      <c r="G22" s="199" t="s">
        <v>60</v>
      </c>
    </row>
    <row r="23" spans="1:7" x14ac:dyDescent="0.3">
      <c r="A23" s="199" t="s">
        <v>61</v>
      </c>
      <c r="B23" s="200">
        <v>21</v>
      </c>
      <c r="C23" s="199" t="s">
        <v>61</v>
      </c>
      <c r="E23" s="201" t="s">
        <v>61</v>
      </c>
      <c r="F23" s="200">
        <v>21</v>
      </c>
      <c r="G23" s="199" t="s">
        <v>61</v>
      </c>
    </row>
    <row r="24" spans="1:7" x14ac:dyDescent="0.3">
      <c r="A24" s="199" t="s">
        <v>62</v>
      </c>
      <c r="B24" s="200">
        <v>22</v>
      </c>
      <c r="C24" s="199" t="s">
        <v>62</v>
      </c>
      <c r="E24" s="201" t="s">
        <v>62</v>
      </c>
      <c r="F24" s="200">
        <v>22</v>
      </c>
      <c r="G24" s="199" t="s">
        <v>62</v>
      </c>
    </row>
    <row r="25" spans="1:7" x14ac:dyDescent="0.3">
      <c r="A25" s="199" t="s">
        <v>63</v>
      </c>
      <c r="B25" s="200">
        <v>23</v>
      </c>
      <c r="C25" s="199" t="s">
        <v>63</v>
      </c>
      <c r="E25" s="201" t="s">
        <v>63</v>
      </c>
      <c r="F25" s="200">
        <v>23</v>
      </c>
      <c r="G25" s="199" t="s">
        <v>63</v>
      </c>
    </row>
    <row r="26" spans="1:7" x14ac:dyDescent="0.3">
      <c r="A26" s="199" t="s">
        <v>64</v>
      </c>
      <c r="B26" s="200">
        <v>24</v>
      </c>
      <c r="C26" s="199" t="s">
        <v>64</v>
      </c>
      <c r="E26" s="201" t="s">
        <v>64</v>
      </c>
      <c r="F26" s="200">
        <v>24</v>
      </c>
      <c r="G26" s="199" t="s">
        <v>64</v>
      </c>
    </row>
    <row r="27" spans="1:7" x14ac:dyDescent="0.3">
      <c r="A27" s="199" t="s">
        <v>65</v>
      </c>
      <c r="B27" s="200">
        <v>25</v>
      </c>
      <c r="C27" s="199" t="s">
        <v>65</v>
      </c>
      <c r="E27" s="201" t="s">
        <v>65</v>
      </c>
      <c r="F27" s="200">
        <v>25</v>
      </c>
      <c r="G27" s="199" t="s">
        <v>65</v>
      </c>
    </row>
    <row r="28" spans="1:7" x14ac:dyDescent="0.3">
      <c r="A28" s="199" t="s">
        <v>66</v>
      </c>
      <c r="B28" s="200">
        <v>26</v>
      </c>
      <c r="C28" s="199" t="s">
        <v>66</v>
      </c>
      <c r="E28" s="201" t="s">
        <v>66</v>
      </c>
      <c r="F28" s="200">
        <v>26</v>
      </c>
      <c r="G28" s="199" t="s">
        <v>66</v>
      </c>
    </row>
    <row r="29" spans="1:7" x14ac:dyDescent="0.3">
      <c r="A29" s="199" t="s">
        <v>67</v>
      </c>
      <c r="B29" s="200">
        <v>27</v>
      </c>
      <c r="C29" s="199" t="s">
        <v>67</v>
      </c>
      <c r="E29" s="201" t="s">
        <v>67</v>
      </c>
      <c r="F29" s="200">
        <v>27</v>
      </c>
      <c r="G29" s="199" t="s">
        <v>67</v>
      </c>
    </row>
    <row r="30" spans="1:7" x14ac:dyDescent="0.3">
      <c r="A30" s="199" t="s">
        <v>68</v>
      </c>
      <c r="B30" s="200">
        <v>28</v>
      </c>
      <c r="C30" s="199" t="s">
        <v>68</v>
      </c>
      <c r="E30" s="201" t="s">
        <v>68</v>
      </c>
      <c r="F30" s="200">
        <v>28</v>
      </c>
      <c r="G30" s="199" t="s">
        <v>68</v>
      </c>
    </row>
    <row r="31" spans="1:7" x14ac:dyDescent="0.3">
      <c r="A31" s="199" t="s">
        <v>69</v>
      </c>
      <c r="B31" s="200">
        <v>29</v>
      </c>
      <c r="C31" s="199" t="s">
        <v>69</v>
      </c>
      <c r="E31" s="201" t="s">
        <v>69</v>
      </c>
      <c r="F31" s="200">
        <v>29</v>
      </c>
      <c r="G31" s="199" t="s">
        <v>69</v>
      </c>
    </row>
    <row r="32" spans="1:7" x14ac:dyDescent="0.3">
      <c r="A32" s="199" t="s">
        <v>70</v>
      </c>
      <c r="B32" s="200">
        <v>30</v>
      </c>
      <c r="C32" s="199" t="s">
        <v>70</v>
      </c>
      <c r="E32" s="201" t="s">
        <v>70</v>
      </c>
      <c r="F32" s="200">
        <v>30</v>
      </c>
      <c r="G32" s="199" t="s">
        <v>70</v>
      </c>
    </row>
    <row r="33" spans="1:7" x14ac:dyDescent="0.3">
      <c r="A33" s="199" t="s">
        <v>71</v>
      </c>
      <c r="B33" s="200">
        <v>31</v>
      </c>
      <c r="C33" s="199" t="s">
        <v>71</v>
      </c>
      <c r="E33" s="201" t="s">
        <v>71</v>
      </c>
      <c r="F33" s="200">
        <v>31</v>
      </c>
      <c r="G33" s="199" t="s">
        <v>71</v>
      </c>
    </row>
    <row r="34" spans="1:7" x14ac:dyDescent="0.3">
      <c r="A34" s="199" t="s">
        <v>72</v>
      </c>
      <c r="B34" s="200">
        <v>32</v>
      </c>
      <c r="C34" s="199" t="s">
        <v>72</v>
      </c>
      <c r="E34" s="201" t="s">
        <v>72</v>
      </c>
      <c r="F34" s="200">
        <v>32</v>
      </c>
      <c r="G34" s="199" t="s">
        <v>72</v>
      </c>
    </row>
    <row r="35" spans="1:7" x14ac:dyDescent="0.3">
      <c r="A35" s="199" t="s">
        <v>73</v>
      </c>
      <c r="B35" s="200">
        <v>33</v>
      </c>
      <c r="C35" s="199" t="s">
        <v>73</v>
      </c>
      <c r="E35" s="201" t="s">
        <v>73</v>
      </c>
      <c r="F35" s="200">
        <v>33</v>
      </c>
      <c r="G35" s="199" t="s">
        <v>73</v>
      </c>
    </row>
    <row r="36" spans="1:7" x14ac:dyDescent="0.3">
      <c r="A36" s="199" t="s">
        <v>74</v>
      </c>
      <c r="B36" s="200">
        <v>34</v>
      </c>
      <c r="C36" s="199" t="s">
        <v>74</v>
      </c>
      <c r="E36" s="201" t="s">
        <v>74</v>
      </c>
      <c r="F36" s="200">
        <v>34</v>
      </c>
      <c r="G36" s="199" t="s">
        <v>74</v>
      </c>
    </row>
    <row r="37" spans="1:7" x14ac:dyDescent="0.3">
      <c r="A37" s="199" t="s">
        <v>75</v>
      </c>
      <c r="B37" s="200">
        <v>35</v>
      </c>
      <c r="C37" s="199" t="s">
        <v>75</v>
      </c>
      <c r="E37" s="201" t="s">
        <v>75</v>
      </c>
      <c r="F37" s="200">
        <v>35</v>
      </c>
      <c r="G37" s="199" t="s">
        <v>75</v>
      </c>
    </row>
    <row r="38" spans="1:7" x14ac:dyDescent="0.3">
      <c r="A38" s="199" t="s">
        <v>76</v>
      </c>
      <c r="B38" s="200">
        <v>36</v>
      </c>
      <c r="C38" s="199" t="s">
        <v>76</v>
      </c>
      <c r="E38" s="201" t="s">
        <v>76</v>
      </c>
      <c r="F38" s="200">
        <v>36</v>
      </c>
      <c r="G38" s="199" t="s">
        <v>76</v>
      </c>
    </row>
    <row r="39" spans="1:7" x14ac:dyDescent="0.3">
      <c r="A39" s="199" t="s">
        <v>77</v>
      </c>
      <c r="B39" s="200">
        <v>37</v>
      </c>
      <c r="C39" s="199" t="s">
        <v>77</v>
      </c>
      <c r="E39" s="201" t="s">
        <v>77</v>
      </c>
      <c r="F39" s="200">
        <v>37</v>
      </c>
      <c r="G39" s="199" t="s">
        <v>77</v>
      </c>
    </row>
    <row r="40" spans="1:7" x14ac:dyDescent="0.3">
      <c r="A40" s="199" t="s">
        <v>78</v>
      </c>
      <c r="B40" s="200">
        <v>38</v>
      </c>
      <c r="C40" s="199" t="s">
        <v>78</v>
      </c>
      <c r="E40" s="201" t="s">
        <v>78</v>
      </c>
      <c r="F40" s="200">
        <v>38</v>
      </c>
      <c r="G40" s="199" t="s">
        <v>78</v>
      </c>
    </row>
    <row r="41" spans="1:7" x14ac:dyDescent="0.3">
      <c r="A41" s="199" t="s">
        <v>79</v>
      </c>
      <c r="B41" s="200">
        <v>39</v>
      </c>
      <c r="C41" s="199" t="s">
        <v>79</v>
      </c>
      <c r="E41" s="201" t="s">
        <v>79</v>
      </c>
      <c r="F41" s="200">
        <v>39</v>
      </c>
      <c r="G41" s="199" t="s">
        <v>79</v>
      </c>
    </row>
    <row r="42" spans="1:7" x14ac:dyDescent="0.3">
      <c r="A42" s="199" t="s">
        <v>80</v>
      </c>
      <c r="B42" s="200">
        <v>40</v>
      </c>
      <c r="C42" s="199" t="s">
        <v>80</v>
      </c>
      <c r="E42" s="201" t="s">
        <v>80</v>
      </c>
      <c r="F42" s="200">
        <v>40</v>
      </c>
      <c r="G42" s="199" t="s">
        <v>80</v>
      </c>
    </row>
    <row r="43" spans="1:7" x14ac:dyDescent="0.3">
      <c r="A43" s="199" t="s">
        <v>81</v>
      </c>
      <c r="B43" s="200">
        <v>41</v>
      </c>
      <c r="C43" s="199" t="s">
        <v>81</v>
      </c>
      <c r="E43" s="201" t="s">
        <v>81</v>
      </c>
      <c r="F43" s="200">
        <v>41</v>
      </c>
      <c r="G43" s="199" t="s">
        <v>81</v>
      </c>
    </row>
    <row r="44" spans="1:7" x14ac:dyDescent="0.3">
      <c r="A44" s="199" t="s">
        <v>82</v>
      </c>
      <c r="B44" s="200">
        <v>42</v>
      </c>
      <c r="C44" s="199" t="s">
        <v>82</v>
      </c>
      <c r="E44" s="201" t="s">
        <v>82</v>
      </c>
      <c r="F44" s="200">
        <v>42</v>
      </c>
      <c r="G44" s="199" t="s">
        <v>82</v>
      </c>
    </row>
    <row r="45" spans="1:7" x14ac:dyDescent="0.3">
      <c r="A45" s="199" t="s">
        <v>83</v>
      </c>
      <c r="B45" s="200">
        <v>43</v>
      </c>
      <c r="C45" s="199" t="s">
        <v>83</v>
      </c>
      <c r="E45" s="201" t="s">
        <v>83</v>
      </c>
      <c r="F45" s="200">
        <v>43</v>
      </c>
      <c r="G45" s="199" t="s">
        <v>83</v>
      </c>
    </row>
    <row r="46" spans="1:7" x14ac:dyDescent="0.3">
      <c r="A46" s="199" t="s">
        <v>84</v>
      </c>
      <c r="B46" s="200">
        <v>44</v>
      </c>
      <c r="C46" s="199" t="s">
        <v>84</v>
      </c>
      <c r="E46" s="201" t="s">
        <v>84</v>
      </c>
      <c r="F46" s="200">
        <v>44</v>
      </c>
      <c r="G46" s="199" t="s">
        <v>84</v>
      </c>
    </row>
    <row r="47" spans="1:7" x14ac:dyDescent="0.3">
      <c r="A47" s="199" t="s">
        <v>85</v>
      </c>
      <c r="B47" s="200">
        <v>45</v>
      </c>
      <c r="C47" s="199" t="s">
        <v>85</v>
      </c>
      <c r="D47" s="182"/>
      <c r="E47" s="201" t="s">
        <v>85</v>
      </c>
      <c r="F47" s="200">
        <v>45</v>
      </c>
      <c r="G47" s="199" t="s">
        <v>85</v>
      </c>
    </row>
    <row r="48" spans="1:7" x14ac:dyDescent="0.3">
      <c r="A48" s="199" t="s">
        <v>86</v>
      </c>
      <c r="B48" s="200">
        <v>46</v>
      </c>
      <c r="C48" s="199" t="s">
        <v>86</v>
      </c>
      <c r="D48" s="182"/>
      <c r="E48" s="201" t="s">
        <v>86</v>
      </c>
      <c r="F48" s="200">
        <v>46</v>
      </c>
      <c r="G48" s="199" t="s">
        <v>86</v>
      </c>
    </row>
    <row r="49" spans="1:7" x14ac:dyDescent="0.3">
      <c r="A49" s="199" t="s">
        <v>87</v>
      </c>
      <c r="B49" s="200">
        <v>47</v>
      </c>
      <c r="C49" s="199" t="s">
        <v>87</v>
      </c>
      <c r="D49" s="182"/>
      <c r="E49" s="201" t="s">
        <v>508</v>
      </c>
      <c r="F49" s="200">
        <v>47</v>
      </c>
      <c r="G49" s="199" t="s">
        <v>87</v>
      </c>
    </row>
    <row r="50" spans="1:7" x14ac:dyDescent="0.3">
      <c r="A50" s="199" t="s">
        <v>88</v>
      </c>
      <c r="B50" s="200">
        <v>48</v>
      </c>
      <c r="C50" s="199" t="s">
        <v>88</v>
      </c>
      <c r="D50" s="182"/>
      <c r="E50" s="201" t="s">
        <v>88</v>
      </c>
      <c r="F50" s="200">
        <v>48</v>
      </c>
      <c r="G50" s="199" t="s">
        <v>88</v>
      </c>
    </row>
    <row r="51" spans="1:7" x14ac:dyDescent="0.3">
      <c r="A51" s="199" t="s">
        <v>89</v>
      </c>
      <c r="B51" s="200">
        <v>49</v>
      </c>
      <c r="C51" s="199" t="s">
        <v>89</v>
      </c>
      <c r="D51" s="182"/>
      <c r="E51" s="201" t="s">
        <v>89</v>
      </c>
      <c r="F51" s="200">
        <v>49</v>
      </c>
      <c r="G51" s="199" t="s">
        <v>89</v>
      </c>
    </row>
    <row r="52" spans="1:7" x14ac:dyDescent="0.3">
      <c r="A52" s="199" t="s">
        <v>90</v>
      </c>
      <c r="B52" s="200">
        <v>50</v>
      </c>
      <c r="C52" s="199" t="s">
        <v>90</v>
      </c>
      <c r="D52" s="182"/>
      <c r="E52" s="201" t="s">
        <v>90</v>
      </c>
      <c r="F52" s="200">
        <v>50</v>
      </c>
      <c r="G52" s="199" t="s">
        <v>90</v>
      </c>
    </row>
    <row r="53" spans="1:7" x14ac:dyDescent="0.3">
      <c r="A53" s="199" t="s">
        <v>660</v>
      </c>
      <c r="B53" s="200">
        <v>51</v>
      </c>
      <c r="C53" s="201" t="s">
        <v>91</v>
      </c>
      <c r="E53" s="201" t="s">
        <v>91</v>
      </c>
      <c r="F53" s="200">
        <v>51</v>
      </c>
      <c r="G53" s="199" t="s">
        <v>660</v>
      </c>
    </row>
    <row r="54" spans="1:7" x14ac:dyDescent="0.3">
      <c r="A54" s="202" t="s">
        <v>576</v>
      </c>
      <c r="B54" s="200">
        <v>52</v>
      </c>
      <c r="C54" s="203" t="s">
        <v>576</v>
      </c>
      <c r="E54" s="204" t="s">
        <v>524</v>
      </c>
      <c r="F54" s="200">
        <v>52</v>
      </c>
      <c r="G54" s="203" t="s">
        <v>524</v>
      </c>
    </row>
    <row r="55" spans="1:7" x14ac:dyDescent="0.3">
      <c r="A55" s="202" t="s">
        <v>661</v>
      </c>
      <c r="B55" s="200">
        <v>53</v>
      </c>
      <c r="C55" s="203" t="s">
        <v>605</v>
      </c>
      <c r="D55" s="187"/>
      <c r="E55" s="204" t="s">
        <v>525</v>
      </c>
      <c r="F55" s="200">
        <v>53</v>
      </c>
      <c r="G55" s="203" t="s">
        <v>671</v>
      </c>
    </row>
    <row r="56" spans="1:7" x14ac:dyDescent="0.3">
      <c r="A56" s="202" t="s">
        <v>611</v>
      </c>
      <c r="B56" s="200">
        <v>54</v>
      </c>
      <c r="C56" s="203" t="s">
        <v>611</v>
      </c>
      <c r="D56" s="187"/>
      <c r="E56" s="204" t="s">
        <v>526</v>
      </c>
      <c r="F56" s="200">
        <v>54</v>
      </c>
      <c r="G56" s="203" t="s">
        <v>526</v>
      </c>
    </row>
    <row r="57" spans="1:7" x14ac:dyDescent="0.3">
      <c r="A57" s="202" t="s">
        <v>536</v>
      </c>
      <c r="B57" s="200">
        <v>55</v>
      </c>
      <c r="C57" s="203" t="s">
        <v>536</v>
      </c>
      <c r="D57" s="187"/>
      <c r="E57" s="204" t="s">
        <v>324</v>
      </c>
      <c r="F57" s="200">
        <v>55</v>
      </c>
      <c r="G57" s="203" t="s">
        <v>324</v>
      </c>
    </row>
    <row r="58" spans="1:7" x14ac:dyDescent="0.3">
      <c r="A58" s="202" t="s">
        <v>307</v>
      </c>
      <c r="B58" s="200">
        <v>56</v>
      </c>
      <c r="C58" s="203" t="s">
        <v>307</v>
      </c>
      <c r="D58" s="187"/>
      <c r="E58" s="204" t="s">
        <v>513</v>
      </c>
      <c r="F58" s="200">
        <v>56</v>
      </c>
      <c r="G58" s="203" t="s">
        <v>513</v>
      </c>
    </row>
    <row r="59" spans="1:7" x14ac:dyDescent="0.3">
      <c r="A59" s="202" t="s">
        <v>612</v>
      </c>
      <c r="B59" s="200">
        <v>57</v>
      </c>
      <c r="C59" s="203" t="s">
        <v>612</v>
      </c>
      <c r="D59" s="187"/>
      <c r="E59" s="204" t="s">
        <v>527</v>
      </c>
      <c r="F59" s="200">
        <v>57</v>
      </c>
      <c r="G59" s="203" t="s">
        <v>529</v>
      </c>
    </row>
    <row r="60" spans="1:7" x14ac:dyDescent="0.3">
      <c r="A60" s="202" t="s">
        <v>537</v>
      </c>
      <c r="B60" s="200">
        <v>58</v>
      </c>
      <c r="C60" s="203" t="s">
        <v>537</v>
      </c>
      <c r="D60" s="187"/>
      <c r="E60" s="204" t="s">
        <v>7</v>
      </c>
      <c r="F60" s="200">
        <v>58</v>
      </c>
      <c r="G60" s="203" t="s">
        <v>7</v>
      </c>
    </row>
    <row r="61" spans="1:7" x14ac:dyDescent="0.3">
      <c r="A61" s="202" t="s">
        <v>662</v>
      </c>
      <c r="B61" s="200">
        <v>59</v>
      </c>
      <c r="C61" s="203" t="s">
        <v>40</v>
      </c>
      <c r="D61" s="187"/>
      <c r="E61" s="204" t="s">
        <v>514</v>
      </c>
      <c r="F61" s="200">
        <v>59</v>
      </c>
      <c r="G61" s="203" t="s">
        <v>514</v>
      </c>
    </row>
    <row r="62" spans="1:7" x14ac:dyDescent="0.3">
      <c r="A62" s="202" t="s">
        <v>663</v>
      </c>
      <c r="B62" s="200">
        <v>60</v>
      </c>
      <c r="C62" s="203" t="s">
        <v>663</v>
      </c>
      <c r="D62" s="187"/>
      <c r="E62" s="204" t="s">
        <v>509</v>
      </c>
      <c r="F62" s="200">
        <v>60</v>
      </c>
      <c r="G62" s="203" t="s">
        <v>509</v>
      </c>
    </row>
    <row r="63" spans="1:7" x14ac:dyDescent="0.3">
      <c r="A63" s="202" t="s">
        <v>664</v>
      </c>
      <c r="B63" s="200">
        <v>61</v>
      </c>
      <c r="C63" s="205" t="s">
        <v>40</v>
      </c>
      <c r="D63" s="188"/>
      <c r="E63" s="204" t="s">
        <v>503</v>
      </c>
      <c r="F63" s="200">
        <v>61</v>
      </c>
      <c r="G63" s="203" t="s">
        <v>695</v>
      </c>
    </row>
    <row r="64" spans="1:7" x14ac:dyDescent="0.3">
      <c r="A64" s="202" t="s">
        <v>524</v>
      </c>
      <c r="B64" s="200">
        <v>62</v>
      </c>
      <c r="C64" s="203" t="s">
        <v>524</v>
      </c>
      <c r="D64" s="187"/>
      <c r="E64" s="204" t="s">
        <v>528</v>
      </c>
      <c r="F64" s="200">
        <v>62</v>
      </c>
      <c r="G64" s="203" t="s">
        <v>528</v>
      </c>
    </row>
    <row r="65" spans="1:7" x14ac:dyDescent="0.3">
      <c r="A65" s="202" t="s">
        <v>665</v>
      </c>
      <c r="B65" s="200">
        <v>63</v>
      </c>
      <c r="C65" s="203" t="s">
        <v>808</v>
      </c>
      <c r="D65" s="187"/>
      <c r="E65" s="204" t="s">
        <v>515</v>
      </c>
      <c r="F65" s="200">
        <v>63</v>
      </c>
      <c r="G65" s="203" t="s">
        <v>515</v>
      </c>
    </row>
    <row r="66" spans="1:7" x14ac:dyDescent="0.3">
      <c r="A66" s="202" t="s">
        <v>666</v>
      </c>
      <c r="B66" s="200">
        <v>64</v>
      </c>
      <c r="C66" s="203" t="s">
        <v>40</v>
      </c>
      <c r="D66" s="187"/>
      <c r="E66" s="204" t="s">
        <v>529</v>
      </c>
      <c r="F66" s="200">
        <v>64</v>
      </c>
      <c r="G66" s="203" t="s">
        <v>529</v>
      </c>
    </row>
    <row r="67" spans="1:7" x14ac:dyDescent="0.3">
      <c r="A67" s="202" t="s">
        <v>309</v>
      </c>
      <c r="B67" s="200">
        <v>65</v>
      </c>
      <c r="C67" s="203" t="s">
        <v>309</v>
      </c>
      <c r="D67" s="187"/>
      <c r="E67" s="204" t="s">
        <v>510</v>
      </c>
      <c r="F67" s="200">
        <v>65</v>
      </c>
      <c r="G67" s="203" t="s">
        <v>510</v>
      </c>
    </row>
    <row r="68" spans="1:7" x14ac:dyDescent="0.3">
      <c r="A68" s="202" t="s">
        <v>601</v>
      </c>
      <c r="B68" s="200">
        <v>66</v>
      </c>
      <c r="C68" s="203" t="s">
        <v>601</v>
      </c>
      <c r="D68" s="187"/>
      <c r="E68" s="204" t="s">
        <v>530</v>
      </c>
      <c r="F68" s="200">
        <v>66</v>
      </c>
      <c r="G68" s="203" t="s">
        <v>530</v>
      </c>
    </row>
    <row r="69" spans="1:7" x14ac:dyDescent="0.3">
      <c r="A69" s="202" t="s">
        <v>667</v>
      </c>
      <c r="B69" s="200">
        <v>67</v>
      </c>
      <c r="C69" s="203" t="s">
        <v>808</v>
      </c>
      <c r="D69" s="187"/>
      <c r="E69" s="204" t="s">
        <v>531</v>
      </c>
      <c r="F69" s="200">
        <v>67</v>
      </c>
      <c r="G69" s="203" t="s">
        <v>777</v>
      </c>
    </row>
    <row r="70" spans="1:7" x14ac:dyDescent="0.3">
      <c r="A70" s="202" t="s">
        <v>668</v>
      </c>
      <c r="B70" s="200">
        <v>68</v>
      </c>
      <c r="C70" s="203" t="s">
        <v>40</v>
      </c>
      <c r="D70" s="187"/>
      <c r="E70" s="204" t="s">
        <v>532</v>
      </c>
      <c r="F70" s="200">
        <v>68</v>
      </c>
      <c r="G70" s="203" t="s">
        <v>783</v>
      </c>
    </row>
    <row r="71" spans="1:7" x14ac:dyDescent="0.3">
      <c r="A71" s="202" t="s">
        <v>517</v>
      </c>
      <c r="B71" s="200">
        <v>69</v>
      </c>
      <c r="C71" s="203" t="s">
        <v>517</v>
      </c>
      <c r="D71" s="187"/>
      <c r="E71" s="204" t="s">
        <v>533</v>
      </c>
      <c r="F71" s="200">
        <v>69</v>
      </c>
      <c r="G71" s="203" t="s">
        <v>678</v>
      </c>
    </row>
    <row r="72" spans="1:7" x14ac:dyDescent="0.3">
      <c r="A72" s="202" t="s">
        <v>577</v>
      </c>
      <c r="B72" s="200">
        <v>70</v>
      </c>
      <c r="C72" s="203" t="s">
        <v>577</v>
      </c>
      <c r="D72" s="187"/>
      <c r="E72" s="204" t="s">
        <v>534</v>
      </c>
      <c r="F72" s="200">
        <v>70</v>
      </c>
      <c r="G72" s="203" t="s">
        <v>534</v>
      </c>
    </row>
    <row r="73" spans="1:7" x14ac:dyDescent="0.3">
      <c r="A73" s="202" t="s">
        <v>669</v>
      </c>
      <c r="B73" s="200">
        <v>71</v>
      </c>
      <c r="C73" s="203" t="s">
        <v>40</v>
      </c>
      <c r="D73" s="187"/>
      <c r="E73" s="204" t="s">
        <v>535</v>
      </c>
      <c r="F73" s="200">
        <v>71</v>
      </c>
      <c r="G73" s="203" t="s">
        <v>535</v>
      </c>
    </row>
    <row r="74" spans="1:7" x14ac:dyDescent="0.3">
      <c r="A74" s="202" t="s">
        <v>670</v>
      </c>
      <c r="B74" s="200">
        <v>72</v>
      </c>
      <c r="C74" s="203" t="s">
        <v>808</v>
      </c>
      <c r="D74" s="187"/>
      <c r="E74" s="204" t="s">
        <v>536</v>
      </c>
      <c r="F74" s="200">
        <v>72</v>
      </c>
      <c r="G74" s="203" t="s">
        <v>536</v>
      </c>
    </row>
    <row r="75" spans="1:7" x14ac:dyDescent="0.3">
      <c r="A75" s="202" t="s">
        <v>603</v>
      </c>
      <c r="B75" s="200">
        <v>73</v>
      </c>
      <c r="C75" s="203" t="s">
        <v>603</v>
      </c>
      <c r="D75" s="187"/>
      <c r="E75" s="204" t="s">
        <v>537</v>
      </c>
      <c r="F75" s="200">
        <v>73</v>
      </c>
      <c r="G75" s="203" t="s">
        <v>537</v>
      </c>
    </row>
    <row r="76" spans="1:7" x14ac:dyDescent="0.3">
      <c r="A76" s="202" t="s">
        <v>671</v>
      </c>
      <c r="B76" s="200">
        <v>74</v>
      </c>
      <c r="C76" s="203" t="s">
        <v>525</v>
      </c>
      <c r="D76" s="187"/>
      <c r="E76" s="204" t="s">
        <v>538</v>
      </c>
      <c r="F76" s="200">
        <v>74</v>
      </c>
      <c r="G76" s="203" t="s">
        <v>679</v>
      </c>
    </row>
    <row r="77" spans="1:7" x14ac:dyDescent="0.3">
      <c r="A77" s="202" t="s">
        <v>672</v>
      </c>
      <c r="B77" s="200">
        <v>75</v>
      </c>
      <c r="C77" s="203" t="s">
        <v>544</v>
      </c>
      <c r="D77" s="187"/>
      <c r="E77" s="204" t="s">
        <v>539</v>
      </c>
      <c r="F77" s="200">
        <v>75</v>
      </c>
      <c r="G77" s="203" t="s">
        <v>539</v>
      </c>
    </row>
    <row r="78" spans="1:7" x14ac:dyDescent="0.3">
      <c r="A78" s="202" t="s">
        <v>615</v>
      </c>
      <c r="B78" s="200">
        <v>76</v>
      </c>
      <c r="C78" s="203" t="s">
        <v>615</v>
      </c>
      <c r="D78" s="187"/>
      <c r="E78" s="204" t="s">
        <v>540</v>
      </c>
      <c r="F78" s="200">
        <v>76</v>
      </c>
      <c r="G78" s="203" t="s">
        <v>540</v>
      </c>
    </row>
    <row r="79" spans="1:7" x14ac:dyDescent="0.3">
      <c r="A79" s="202" t="s">
        <v>578</v>
      </c>
      <c r="B79" s="200">
        <v>77</v>
      </c>
      <c r="C79" s="203" t="s">
        <v>578</v>
      </c>
      <c r="D79" s="187"/>
      <c r="E79" s="204" t="s">
        <v>541</v>
      </c>
      <c r="F79" s="200">
        <v>77</v>
      </c>
      <c r="G79" s="203" t="s">
        <v>682</v>
      </c>
    </row>
    <row r="80" spans="1:7" x14ac:dyDescent="0.3">
      <c r="A80" s="202" t="s">
        <v>526</v>
      </c>
      <c r="B80" s="200">
        <v>78</v>
      </c>
      <c r="C80" s="203" t="s">
        <v>526</v>
      </c>
      <c r="D80" s="187"/>
      <c r="E80" s="204" t="s">
        <v>542</v>
      </c>
      <c r="F80" s="200">
        <v>78</v>
      </c>
      <c r="G80" s="203" t="s">
        <v>542</v>
      </c>
    </row>
    <row r="81" spans="1:7" x14ac:dyDescent="0.3">
      <c r="A81" s="202" t="s">
        <v>673</v>
      </c>
      <c r="B81" s="200">
        <v>79</v>
      </c>
      <c r="C81" s="203" t="s">
        <v>40</v>
      </c>
      <c r="D81" s="187"/>
      <c r="E81" s="204" t="s">
        <v>543</v>
      </c>
      <c r="F81" s="200">
        <v>79</v>
      </c>
      <c r="G81" s="203" t="s">
        <v>543</v>
      </c>
    </row>
    <row r="82" spans="1:7" x14ac:dyDescent="0.3">
      <c r="A82" s="202" t="s">
        <v>674</v>
      </c>
      <c r="B82" s="200">
        <v>80</v>
      </c>
      <c r="C82" s="203" t="s">
        <v>610</v>
      </c>
      <c r="D82" s="187"/>
      <c r="E82" s="204" t="s">
        <v>544</v>
      </c>
      <c r="F82" s="200">
        <v>80</v>
      </c>
      <c r="G82" s="203" t="s">
        <v>672</v>
      </c>
    </row>
    <row r="83" spans="1:7" x14ac:dyDescent="0.3">
      <c r="A83" s="202" t="s">
        <v>542</v>
      </c>
      <c r="B83" s="200">
        <v>81</v>
      </c>
      <c r="C83" s="203" t="s">
        <v>542</v>
      </c>
      <c r="D83" s="187"/>
      <c r="E83" s="204" t="s">
        <v>545</v>
      </c>
      <c r="F83" s="200">
        <v>81</v>
      </c>
      <c r="G83" s="203" t="s">
        <v>696</v>
      </c>
    </row>
    <row r="84" spans="1:7" x14ac:dyDescent="0.3">
      <c r="A84" s="202" t="s">
        <v>675</v>
      </c>
      <c r="B84" s="200">
        <v>82</v>
      </c>
      <c r="C84" s="203" t="s">
        <v>40</v>
      </c>
      <c r="D84" s="187"/>
      <c r="E84" s="204" t="s">
        <v>546</v>
      </c>
      <c r="F84" s="200">
        <v>82</v>
      </c>
      <c r="G84" s="203" t="s">
        <v>546</v>
      </c>
    </row>
    <row r="85" spans="1:7" x14ac:dyDescent="0.3">
      <c r="A85" s="202" t="s">
        <v>324</v>
      </c>
      <c r="B85" s="200">
        <v>83</v>
      </c>
      <c r="C85" s="203" t="s">
        <v>324</v>
      </c>
      <c r="D85" s="187"/>
      <c r="E85" s="204" t="s">
        <v>547</v>
      </c>
      <c r="F85" s="200">
        <v>83</v>
      </c>
      <c r="G85" s="203" t="s">
        <v>547</v>
      </c>
    </row>
    <row r="86" spans="1:7" x14ac:dyDescent="0.3">
      <c r="A86" s="202" t="s">
        <v>676</v>
      </c>
      <c r="B86" s="200">
        <v>84</v>
      </c>
      <c r="C86" s="203" t="s">
        <v>40</v>
      </c>
      <c r="D86" s="187"/>
      <c r="E86" s="204" t="s">
        <v>548</v>
      </c>
      <c r="F86" s="200">
        <v>84</v>
      </c>
      <c r="G86" s="203" t="s">
        <v>548</v>
      </c>
    </row>
    <row r="87" spans="1:7" x14ac:dyDescent="0.3">
      <c r="A87" s="202" t="s">
        <v>677</v>
      </c>
      <c r="B87" s="200">
        <v>85</v>
      </c>
      <c r="C87" s="203" t="s">
        <v>613</v>
      </c>
      <c r="D87" s="187"/>
      <c r="E87" s="204" t="s">
        <v>549</v>
      </c>
      <c r="F87" s="200">
        <v>85</v>
      </c>
      <c r="G87" s="203" t="s">
        <v>549</v>
      </c>
    </row>
    <row r="88" spans="1:7" x14ac:dyDescent="0.3">
      <c r="A88" s="202" t="s">
        <v>602</v>
      </c>
      <c r="B88" s="200">
        <v>86</v>
      </c>
      <c r="C88" s="203" t="s">
        <v>602</v>
      </c>
      <c r="D88" s="187"/>
      <c r="E88" s="204" t="s">
        <v>550</v>
      </c>
      <c r="F88" s="200">
        <v>86</v>
      </c>
      <c r="G88" s="203" t="s">
        <v>550</v>
      </c>
    </row>
    <row r="89" spans="1:7" x14ac:dyDescent="0.3">
      <c r="A89" s="202" t="s">
        <v>678</v>
      </c>
      <c r="B89" s="200">
        <v>87</v>
      </c>
      <c r="C89" s="203" t="s">
        <v>533</v>
      </c>
      <c r="D89" s="187"/>
      <c r="E89" s="204" t="s">
        <v>551</v>
      </c>
      <c r="F89" s="200">
        <v>87</v>
      </c>
      <c r="G89" s="206" t="s">
        <v>809</v>
      </c>
    </row>
    <row r="90" spans="1:7" x14ac:dyDescent="0.3">
      <c r="A90" s="202" t="s">
        <v>543</v>
      </c>
      <c r="B90" s="200">
        <v>88</v>
      </c>
      <c r="C90" s="203" t="s">
        <v>543</v>
      </c>
      <c r="D90" s="187"/>
      <c r="E90" s="204" t="s">
        <v>552</v>
      </c>
      <c r="F90" s="200">
        <v>88</v>
      </c>
      <c r="G90" s="203" t="s">
        <v>689</v>
      </c>
    </row>
    <row r="91" spans="1:7" x14ac:dyDescent="0.3">
      <c r="A91" s="202" t="s">
        <v>581</v>
      </c>
      <c r="B91" s="200">
        <v>89</v>
      </c>
      <c r="C91" s="203" t="s">
        <v>581</v>
      </c>
      <c r="D91" s="187"/>
      <c r="E91" s="204" t="s">
        <v>553</v>
      </c>
      <c r="F91" s="200">
        <v>89</v>
      </c>
      <c r="G91" s="203" t="s">
        <v>553</v>
      </c>
    </row>
    <row r="92" spans="1:7" x14ac:dyDescent="0.3">
      <c r="A92" s="202" t="s">
        <v>679</v>
      </c>
      <c r="B92" s="200">
        <v>90</v>
      </c>
      <c r="C92" s="203" t="s">
        <v>679</v>
      </c>
      <c r="D92" s="187"/>
      <c r="E92" s="204" t="s">
        <v>554</v>
      </c>
      <c r="F92" s="200">
        <v>90</v>
      </c>
      <c r="G92" s="203" t="s">
        <v>554</v>
      </c>
    </row>
    <row r="93" spans="1:7" ht="120" x14ac:dyDescent="0.3">
      <c r="A93" s="207" t="s">
        <v>470</v>
      </c>
      <c r="B93" s="200">
        <v>91</v>
      </c>
      <c r="C93" s="208" t="s">
        <v>810</v>
      </c>
      <c r="D93" s="187"/>
      <c r="E93" s="209" t="s">
        <v>555</v>
      </c>
      <c r="F93" s="210">
        <v>91</v>
      </c>
      <c r="G93" s="211" t="s">
        <v>555</v>
      </c>
    </row>
    <row r="94" spans="1:7" x14ac:dyDescent="0.3">
      <c r="A94" s="202" t="s">
        <v>680</v>
      </c>
      <c r="B94" s="200">
        <v>92</v>
      </c>
      <c r="C94" s="203" t="s">
        <v>40</v>
      </c>
      <c r="D94" s="187"/>
      <c r="E94" s="204" t="s">
        <v>556</v>
      </c>
      <c r="F94" s="200">
        <v>92</v>
      </c>
      <c r="G94" s="203" t="s">
        <v>556</v>
      </c>
    </row>
    <row r="95" spans="1:7" x14ac:dyDescent="0.3">
      <c r="A95" s="202" t="s">
        <v>681</v>
      </c>
      <c r="B95" s="200">
        <v>93</v>
      </c>
      <c r="C95" s="203" t="s">
        <v>40</v>
      </c>
      <c r="D95" s="187"/>
      <c r="E95" s="204" t="s">
        <v>557</v>
      </c>
      <c r="F95" s="200">
        <v>93</v>
      </c>
      <c r="G95" s="203" t="s">
        <v>728</v>
      </c>
    </row>
    <row r="96" spans="1:7" x14ac:dyDescent="0.3">
      <c r="A96" s="202" t="s">
        <v>682</v>
      </c>
      <c r="B96" s="200">
        <v>94</v>
      </c>
      <c r="C96" s="203" t="s">
        <v>541</v>
      </c>
      <c r="D96" s="187"/>
      <c r="E96" s="204" t="s">
        <v>558</v>
      </c>
      <c r="F96" s="200">
        <v>94</v>
      </c>
      <c r="G96" s="203" t="s">
        <v>738</v>
      </c>
    </row>
    <row r="97" spans="1:7" x14ac:dyDescent="0.3">
      <c r="A97" s="202" t="s">
        <v>539</v>
      </c>
      <c r="B97" s="200">
        <v>95</v>
      </c>
      <c r="C97" s="203" t="s">
        <v>539</v>
      </c>
      <c r="D97" s="187"/>
      <c r="E97" s="204" t="s">
        <v>559</v>
      </c>
      <c r="F97" s="200">
        <v>95</v>
      </c>
      <c r="G97" s="203" t="s">
        <v>559</v>
      </c>
    </row>
    <row r="98" spans="1:7" x14ac:dyDescent="0.3">
      <c r="A98" s="202" t="s">
        <v>513</v>
      </c>
      <c r="B98" s="200">
        <v>96</v>
      </c>
      <c r="C98" s="203" t="s">
        <v>513</v>
      </c>
      <c r="D98" s="187"/>
      <c r="E98" s="204" t="s">
        <v>560</v>
      </c>
      <c r="F98" s="200">
        <v>96</v>
      </c>
      <c r="G98" s="203" t="s">
        <v>560</v>
      </c>
    </row>
    <row r="99" spans="1:7" x14ac:dyDescent="0.3">
      <c r="A99" s="202" t="s">
        <v>303</v>
      </c>
      <c r="B99" s="200">
        <v>97</v>
      </c>
      <c r="C99" s="203" t="s">
        <v>303</v>
      </c>
      <c r="D99" s="187"/>
      <c r="E99" s="204" t="s">
        <v>561</v>
      </c>
      <c r="F99" s="200">
        <v>97</v>
      </c>
      <c r="G99" s="203" t="s">
        <v>561</v>
      </c>
    </row>
    <row r="100" spans="1:7" x14ac:dyDescent="0.3">
      <c r="A100" s="202" t="s">
        <v>683</v>
      </c>
      <c r="B100" s="200">
        <v>98</v>
      </c>
      <c r="C100" s="203" t="s">
        <v>40</v>
      </c>
      <c r="D100" s="187"/>
      <c r="E100" s="204" t="s">
        <v>516</v>
      </c>
      <c r="F100" s="200">
        <v>98</v>
      </c>
      <c r="G100" s="203" t="s">
        <v>516</v>
      </c>
    </row>
    <row r="101" spans="1:7" x14ac:dyDescent="0.3">
      <c r="A101" s="202" t="s">
        <v>684</v>
      </c>
      <c r="B101" s="200">
        <v>99</v>
      </c>
      <c r="C101" s="203" t="s">
        <v>40</v>
      </c>
      <c r="D101" s="187"/>
      <c r="E101" s="204" t="s">
        <v>562</v>
      </c>
      <c r="F101" s="200">
        <v>99</v>
      </c>
      <c r="G101" s="203" t="s">
        <v>754</v>
      </c>
    </row>
    <row r="102" spans="1:7" x14ac:dyDescent="0.3">
      <c r="A102" s="202" t="s">
        <v>685</v>
      </c>
      <c r="B102" s="200">
        <v>100</v>
      </c>
      <c r="C102" s="203" t="s">
        <v>7</v>
      </c>
      <c r="D102" s="187"/>
      <c r="E102" s="204" t="s">
        <v>563</v>
      </c>
      <c r="F102" s="200">
        <v>100</v>
      </c>
      <c r="G102" s="203" t="s">
        <v>563</v>
      </c>
    </row>
    <row r="103" spans="1:7" x14ac:dyDescent="0.3">
      <c r="A103" s="202" t="s">
        <v>686</v>
      </c>
      <c r="B103" s="200">
        <v>101</v>
      </c>
      <c r="C103" s="203" t="s">
        <v>40</v>
      </c>
      <c r="D103" s="187"/>
      <c r="E103" s="204" t="s">
        <v>564</v>
      </c>
      <c r="F103" s="200">
        <v>101</v>
      </c>
      <c r="G103" s="203" t="s">
        <v>564</v>
      </c>
    </row>
    <row r="104" spans="1:7" x14ac:dyDescent="0.3">
      <c r="A104" s="202" t="s">
        <v>540</v>
      </c>
      <c r="B104" s="200">
        <v>102</v>
      </c>
      <c r="C104" s="203" t="s">
        <v>540</v>
      </c>
      <c r="D104" s="187"/>
      <c r="E104" s="204" t="s">
        <v>565</v>
      </c>
      <c r="F104" s="200">
        <v>102</v>
      </c>
      <c r="G104" s="203" t="s">
        <v>741</v>
      </c>
    </row>
    <row r="105" spans="1:7" x14ac:dyDescent="0.3">
      <c r="A105" s="202" t="s">
        <v>687</v>
      </c>
      <c r="B105" s="200">
        <v>103</v>
      </c>
      <c r="C105" s="203" t="s">
        <v>575</v>
      </c>
      <c r="D105" s="187"/>
      <c r="E105" s="204" t="s">
        <v>566</v>
      </c>
      <c r="F105" s="200">
        <v>103</v>
      </c>
      <c r="G105" s="203" t="s">
        <v>566</v>
      </c>
    </row>
    <row r="106" spans="1:7" x14ac:dyDescent="0.3">
      <c r="A106" s="202" t="s">
        <v>688</v>
      </c>
      <c r="B106" s="200">
        <v>104</v>
      </c>
      <c r="C106" s="203" t="s">
        <v>40</v>
      </c>
      <c r="D106" s="187"/>
      <c r="E106" s="204" t="s">
        <v>567</v>
      </c>
      <c r="F106" s="200">
        <v>104</v>
      </c>
      <c r="G106" s="203" t="s">
        <v>567</v>
      </c>
    </row>
    <row r="107" spans="1:7" x14ac:dyDescent="0.3">
      <c r="A107" s="202" t="s">
        <v>514</v>
      </c>
      <c r="B107" s="200">
        <v>105</v>
      </c>
      <c r="C107" s="203" t="s">
        <v>514</v>
      </c>
      <c r="D107" s="187"/>
      <c r="E107" s="204" t="s">
        <v>568</v>
      </c>
      <c r="F107" s="200">
        <v>105</v>
      </c>
      <c r="G107" s="203" t="s">
        <v>568</v>
      </c>
    </row>
    <row r="108" spans="1:7" x14ac:dyDescent="0.3">
      <c r="A108" s="202" t="s">
        <v>689</v>
      </c>
      <c r="B108" s="200">
        <v>106</v>
      </c>
      <c r="C108" s="203" t="s">
        <v>552</v>
      </c>
      <c r="D108" s="187"/>
      <c r="E108" s="204" t="s">
        <v>569</v>
      </c>
      <c r="F108" s="200">
        <v>106</v>
      </c>
      <c r="G108" s="203" t="s">
        <v>766</v>
      </c>
    </row>
    <row r="109" spans="1:7" x14ac:dyDescent="0.3">
      <c r="A109" s="202" t="s">
        <v>690</v>
      </c>
      <c r="B109" s="200">
        <v>107</v>
      </c>
      <c r="C109" s="203" t="s">
        <v>610</v>
      </c>
      <c r="D109" s="187"/>
      <c r="E109" s="204" t="s">
        <v>570</v>
      </c>
      <c r="F109" s="200">
        <v>107</v>
      </c>
      <c r="G109" s="203" t="s">
        <v>570</v>
      </c>
    </row>
    <row r="110" spans="1:7" x14ac:dyDescent="0.3">
      <c r="A110" s="202" t="s">
        <v>614</v>
      </c>
      <c r="B110" s="200">
        <v>108</v>
      </c>
      <c r="C110" s="203" t="s">
        <v>614</v>
      </c>
      <c r="D110" s="187"/>
      <c r="E110" s="204" t="s">
        <v>571</v>
      </c>
      <c r="F110" s="200">
        <v>108</v>
      </c>
      <c r="G110" s="203" t="s">
        <v>571</v>
      </c>
    </row>
    <row r="111" spans="1:7" x14ac:dyDescent="0.3">
      <c r="A111" s="202" t="s">
        <v>691</v>
      </c>
      <c r="B111" s="200">
        <v>109</v>
      </c>
      <c r="C111" s="203" t="s">
        <v>40</v>
      </c>
      <c r="D111" s="187"/>
      <c r="E111" s="204" t="s">
        <v>572</v>
      </c>
      <c r="F111" s="200">
        <v>109</v>
      </c>
      <c r="G111" s="203" t="s">
        <v>572</v>
      </c>
    </row>
    <row r="112" spans="1:7" x14ac:dyDescent="0.3">
      <c r="A112" s="202" t="s">
        <v>582</v>
      </c>
      <c r="B112" s="200">
        <v>110</v>
      </c>
      <c r="C112" s="203" t="s">
        <v>582</v>
      </c>
      <c r="D112" s="187"/>
      <c r="E112" s="204" t="s">
        <v>573</v>
      </c>
      <c r="F112" s="200">
        <v>110</v>
      </c>
      <c r="G112" s="203" t="s">
        <v>779</v>
      </c>
    </row>
    <row r="113" spans="1:7" x14ac:dyDescent="0.3">
      <c r="A113" s="202" t="s">
        <v>692</v>
      </c>
      <c r="B113" s="200">
        <v>111</v>
      </c>
      <c r="C113" s="203" t="s">
        <v>499</v>
      </c>
      <c r="D113" s="187"/>
      <c r="E113" s="204" t="s">
        <v>574</v>
      </c>
      <c r="F113" s="200">
        <v>111</v>
      </c>
      <c r="G113" s="203" t="s">
        <v>574</v>
      </c>
    </row>
    <row r="114" spans="1:7" x14ac:dyDescent="0.3">
      <c r="A114" s="202" t="s">
        <v>604</v>
      </c>
      <c r="B114" s="200">
        <v>112</v>
      </c>
      <c r="C114" s="203" t="s">
        <v>604</v>
      </c>
      <c r="D114" s="187"/>
      <c r="E114" s="204" t="s">
        <v>575</v>
      </c>
      <c r="F114" s="200">
        <v>112</v>
      </c>
      <c r="G114" s="203" t="s">
        <v>687</v>
      </c>
    </row>
    <row r="115" spans="1:7" x14ac:dyDescent="0.3">
      <c r="A115" s="202" t="s">
        <v>693</v>
      </c>
      <c r="B115" s="200">
        <v>113</v>
      </c>
      <c r="C115" s="203" t="s">
        <v>40</v>
      </c>
      <c r="D115" s="187"/>
      <c r="E115" s="204" t="s">
        <v>576</v>
      </c>
      <c r="F115" s="200">
        <v>113</v>
      </c>
      <c r="G115" s="203" t="s">
        <v>576</v>
      </c>
    </row>
    <row r="116" spans="1:7" x14ac:dyDescent="0.3">
      <c r="A116" s="202" t="s">
        <v>694</v>
      </c>
      <c r="B116" s="200">
        <v>114</v>
      </c>
      <c r="C116" s="203" t="s">
        <v>616</v>
      </c>
      <c r="D116" s="187"/>
      <c r="E116" s="204" t="s">
        <v>577</v>
      </c>
      <c r="F116" s="200">
        <v>114</v>
      </c>
      <c r="G116" s="203" t="s">
        <v>577</v>
      </c>
    </row>
    <row r="117" spans="1:7" x14ac:dyDescent="0.3">
      <c r="A117" s="202" t="s">
        <v>616</v>
      </c>
      <c r="B117" s="200">
        <v>115</v>
      </c>
      <c r="C117" s="203" t="s">
        <v>616</v>
      </c>
      <c r="D117" s="187"/>
      <c r="E117" s="204" t="s">
        <v>578</v>
      </c>
      <c r="F117" s="200">
        <v>115</v>
      </c>
      <c r="G117" s="203" t="s">
        <v>578</v>
      </c>
    </row>
    <row r="118" spans="1:7" x14ac:dyDescent="0.3">
      <c r="A118" s="202" t="s">
        <v>695</v>
      </c>
      <c r="B118" s="200">
        <v>116</v>
      </c>
      <c r="C118" s="203" t="s">
        <v>811</v>
      </c>
      <c r="D118" s="187"/>
      <c r="E118" s="204" t="s">
        <v>579</v>
      </c>
      <c r="F118" s="200">
        <v>116</v>
      </c>
      <c r="G118" s="203" t="s">
        <v>740</v>
      </c>
    </row>
    <row r="119" spans="1:7" x14ac:dyDescent="0.3">
      <c r="A119" s="202" t="s">
        <v>546</v>
      </c>
      <c r="B119" s="200">
        <v>117</v>
      </c>
      <c r="C119" s="203" t="s">
        <v>546</v>
      </c>
      <c r="D119" s="187"/>
      <c r="E119" s="204" t="s">
        <v>517</v>
      </c>
      <c r="F119" s="200">
        <v>117</v>
      </c>
      <c r="G119" s="203" t="s">
        <v>517</v>
      </c>
    </row>
    <row r="120" spans="1:7" x14ac:dyDescent="0.3">
      <c r="A120" s="202" t="s">
        <v>509</v>
      </c>
      <c r="B120" s="200">
        <v>118</v>
      </c>
      <c r="C120" s="203" t="s">
        <v>509</v>
      </c>
      <c r="D120" s="187"/>
      <c r="E120" s="204" t="s">
        <v>580</v>
      </c>
      <c r="F120" s="200">
        <v>118</v>
      </c>
      <c r="G120" s="203" t="s">
        <v>770</v>
      </c>
    </row>
    <row r="121" spans="1:7" x14ac:dyDescent="0.3">
      <c r="A121" s="202" t="s">
        <v>321</v>
      </c>
      <c r="B121" s="200">
        <v>119</v>
      </c>
      <c r="C121" s="204" t="s">
        <v>321</v>
      </c>
      <c r="D121" s="187"/>
      <c r="E121" s="204" t="s">
        <v>303</v>
      </c>
      <c r="F121" s="200">
        <v>119</v>
      </c>
      <c r="G121" s="203" t="s">
        <v>303</v>
      </c>
    </row>
    <row r="122" spans="1:7" x14ac:dyDescent="0.3">
      <c r="A122" s="202" t="s">
        <v>696</v>
      </c>
      <c r="B122" s="200">
        <v>120</v>
      </c>
      <c r="C122" s="203" t="s">
        <v>545</v>
      </c>
      <c r="D122" s="187"/>
      <c r="E122" s="204" t="s">
        <v>581</v>
      </c>
      <c r="F122" s="200">
        <v>120</v>
      </c>
      <c r="G122" s="203" t="s">
        <v>581</v>
      </c>
    </row>
    <row r="123" spans="1:7" x14ac:dyDescent="0.3">
      <c r="A123" s="202" t="s">
        <v>697</v>
      </c>
      <c r="B123" s="200">
        <v>121</v>
      </c>
      <c r="C123" s="203" t="s">
        <v>40</v>
      </c>
      <c r="D123" s="187"/>
      <c r="E123" s="204" t="s">
        <v>582</v>
      </c>
      <c r="F123" s="200">
        <v>121</v>
      </c>
      <c r="G123" s="203" t="s">
        <v>582</v>
      </c>
    </row>
    <row r="124" spans="1:7" x14ac:dyDescent="0.3">
      <c r="A124" s="202" t="s">
        <v>698</v>
      </c>
      <c r="B124" s="200">
        <v>122</v>
      </c>
      <c r="C124" s="203" t="s">
        <v>808</v>
      </c>
      <c r="D124" s="187"/>
      <c r="E124" s="204" t="s">
        <v>504</v>
      </c>
      <c r="F124" s="200">
        <v>122</v>
      </c>
      <c r="G124" s="203" t="s">
        <v>504</v>
      </c>
    </row>
    <row r="125" spans="1:7" x14ac:dyDescent="0.3">
      <c r="A125" s="202" t="s">
        <v>547</v>
      </c>
      <c r="B125" s="200">
        <v>123</v>
      </c>
      <c r="C125" s="203" t="s">
        <v>547</v>
      </c>
      <c r="D125" s="187"/>
      <c r="E125" s="204" t="s">
        <v>304</v>
      </c>
      <c r="F125" s="200">
        <v>123</v>
      </c>
      <c r="G125" s="203" t="s">
        <v>304</v>
      </c>
    </row>
    <row r="126" spans="1:7" x14ac:dyDescent="0.3">
      <c r="A126" s="202" t="s">
        <v>699</v>
      </c>
      <c r="B126" s="200">
        <v>124</v>
      </c>
      <c r="C126" s="203" t="s">
        <v>40</v>
      </c>
      <c r="D126" s="187"/>
      <c r="E126" s="204" t="s">
        <v>583</v>
      </c>
      <c r="F126" s="200">
        <v>124</v>
      </c>
      <c r="G126" s="203" t="s">
        <v>583</v>
      </c>
    </row>
    <row r="127" spans="1:7" x14ac:dyDescent="0.3">
      <c r="A127" s="202" t="s">
        <v>700</v>
      </c>
      <c r="B127" s="200">
        <v>125</v>
      </c>
      <c r="C127" s="203" t="s">
        <v>40</v>
      </c>
      <c r="D127" s="187"/>
      <c r="E127" s="204" t="s">
        <v>498</v>
      </c>
      <c r="F127" s="200">
        <v>125</v>
      </c>
      <c r="G127" s="203" t="s">
        <v>498</v>
      </c>
    </row>
    <row r="128" spans="1:7" x14ac:dyDescent="0.3">
      <c r="A128" s="202" t="s">
        <v>701</v>
      </c>
      <c r="B128" s="200">
        <v>126</v>
      </c>
      <c r="C128" s="203" t="s">
        <v>40</v>
      </c>
      <c r="D128" s="187"/>
      <c r="E128" s="204" t="s">
        <v>584</v>
      </c>
      <c r="F128" s="200">
        <v>126</v>
      </c>
      <c r="G128" s="203" t="s">
        <v>584</v>
      </c>
    </row>
    <row r="129" spans="1:7" x14ac:dyDescent="0.3">
      <c r="A129" s="202" t="s">
        <v>617</v>
      </c>
      <c r="B129" s="200">
        <v>127</v>
      </c>
      <c r="C129" s="203" t="s">
        <v>617</v>
      </c>
      <c r="D129" s="187"/>
      <c r="E129" s="204" t="s">
        <v>305</v>
      </c>
      <c r="F129" s="200">
        <v>127</v>
      </c>
      <c r="G129" s="204" t="s">
        <v>305</v>
      </c>
    </row>
    <row r="130" spans="1:7" x14ac:dyDescent="0.3">
      <c r="A130" s="202" t="s">
        <v>605</v>
      </c>
      <c r="B130" s="200">
        <v>128</v>
      </c>
      <c r="C130" s="203" t="s">
        <v>605</v>
      </c>
      <c r="D130" s="187"/>
      <c r="E130" s="204" t="s">
        <v>585</v>
      </c>
      <c r="F130" s="200">
        <v>128</v>
      </c>
      <c r="G130" s="203" t="s">
        <v>585</v>
      </c>
    </row>
    <row r="131" spans="1:7" x14ac:dyDescent="0.3">
      <c r="A131" s="202" t="s">
        <v>506</v>
      </c>
      <c r="B131" s="200">
        <v>129</v>
      </c>
      <c r="C131" s="203" t="s">
        <v>506</v>
      </c>
      <c r="D131" s="187"/>
      <c r="E131" s="204" t="s">
        <v>586</v>
      </c>
      <c r="F131" s="200">
        <v>129</v>
      </c>
      <c r="G131" s="203" t="s">
        <v>586</v>
      </c>
    </row>
    <row r="132" spans="1:7" x14ac:dyDescent="0.3">
      <c r="A132" s="202" t="s">
        <v>702</v>
      </c>
      <c r="B132" s="200">
        <v>130</v>
      </c>
      <c r="C132" s="203" t="s">
        <v>40</v>
      </c>
      <c r="D132" s="187"/>
      <c r="E132" s="204" t="s">
        <v>306</v>
      </c>
      <c r="F132" s="200">
        <v>130</v>
      </c>
      <c r="G132" s="203" t="s">
        <v>720</v>
      </c>
    </row>
    <row r="133" spans="1:7" x14ac:dyDescent="0.3">
      <c r="A133" s="202" t="s">
        <v>703</v>
      </c>
      <c r="B133" s="200">
        <v>131</v>
      </c>
      <c r="C133" s="203" t="s">
        <v>622</v>
      </c>
      <c r="D133" s="187"/>
      <c r="E133" s="204" t="s">
        <v>587</v>
      </c>
      <c r="F133" s="200">
        <v>131</v>
      </c>
      <c r="G133" s="203" t="s">
        <v>587</v>
      </c>
    </row>
    <row r="134" spans="1:7" x14ac:dyDescent="0.3">
      <c r="A134" s="202" t="s">
        <v>704</v>
      </c>
      <c r="B134" s="200">
        <v>132</v>
      </c>
      <c r="C134" s="203" t="s">
        <v>40</v>
      </c>
      <c r="D134" s="187"/>
      <c r="E134" s="204" t="s">
        <v>588</v>
      </c>
      <c r="F134" s="200">
        <v>132</v>
      </c>
      <c r="G134" s="203" t="s">
        <v>588</v>
      </c>
    </row>
    <row r="135" spans="1:7" x14ac:dyDescent="0.3">
      <c r="A135" s="202" t="s">
        <v>548</v>
      </c>
      <c r="B135" s="200">
        <v>133</v>
      </c>
      <c r="C135" s="203" t="s">
        <v>548</v>
      </c>
      <c r="D135" s="187"/>
      <c r="E135" s="204" t="s">
        <v>518</v>
      </c>
      <c r="F135" s="200">
        <v>133</v>
      </c>
      <c r="G135" s="203" t="s">
        <v>518</v>
      </c>
    </row>
    <row r="136" spans="1:7" x14ac:dyDescent="0.3">
      <c r="A136" s="202" t="s">
        <v>549</v>
      </c>
      <c r="B136" s="200">
        <v>134</v>
      </c>
      <c r="C136" s="203" t="s">
        <v>549</v>
      </c>
      <c r="D136" s="187"/>
      <c r="E136" s="204" t="s">
        <v>589</v>
      </c>
      <c r="F136" s="200">
        <v>134</v>
      </c>
      <c r="G136" s="203" t="s">
        <v>589</v>
      </c>
    </row>
    <row r="137" spans="1:7" x14ac:dyDescent="0.3">
      <c r="A137" s="202" t="s">
        <v>705</v>
      </c>
      <c r="B137" s="200">
        <v>135</v>
      </c>
      <c r="C137" s="203" t="s">
        <v>808</v>
      </c>
      <c r="D137" s="187"/>
      <c r="E137" s="204" t="s">
        <v>590</v>
      </c>
      <c r="F137" s="200">
        <v>135</v>
      </c>
      <c r="G137" s="203" t="s">
        <v>590</v>
      </c>
    </row>
    <row r="138" spans="1:7" x14ac:dyDescent="0.3">
      <c r="A138" s="202" t="s">
        <v>322</v>
      </c>
      <c r="B138" s="200">
        <v>136</v>
      </c>
      <c r="C138" s="203" t="s">
        <v>322</v>
      </c>
      <c r="D138" s="187"/>
      <c r="E138" s="204" t="s">
        <v>591</v>
      </c>
      <c r="F138" s="200">
        <v>136</v>
      </c>
      <c r="G138" s="203" t="s">
        <v>591</v>
      </c>
    </row>
    <row r="139" spans="1:7" x14ac:dyDescent="0.3">
      <c r="A139" s="202" t="s">
        <v>550</v>
      </c>
      <c r="B139" s="200">
        <v>137</v>
      </c>
      <c r="C139" s="203" t="s">
        <v>550</v>
      </c>
      <c r="D139" s="187"/>
      <c r="E139" s="204" t="s">
        <v>592</v>
      </c>
      <c r="F139" s="200">
        <v>137</v>
      </c>
      <c r="G139" s="203" t="s">
        <v>592</v>
      </c>
    </row>
    <row r="140" spans="1:7" x14ac:dyDescent="0.3">
      <c r="A140" s="202" t="s">
        <v>706</v>
      </c>
      <c r="B140" s="200">
        <v>138</v>
      </c>
      <c r="C140" s="203" t="s">
        <v>40</v>
      </c>
      <c r="D140" s="187"/>
      <c r="E140" s="204" t="s">
        <v>593</v>
      </c>
      <c r="F140" s="200">
        <v>138</v>
      </c>
      <c r="G140" s="203" t="s">
        <v>593</v>
      </c>
    </row>
    <row r="141" spans="1:7" x14ac:dyDescent="0.3">
      <c r="A141" s="202" t="s">
        <v>606</v>
      </c>
      <c r="B141" s="200">
        <v>139</v>
      </c>
      <c r="C141" s="203" t="s">
        <v>606</v>
      </c>
      <c r="D141" s="187"/>
      <c r="E141" s="204" t="s">
        <v>594</v>
      </c>
      <c r="F141" s="200">
        <v>139</v>
      </c>
      <c r="G141" s="203" t="s">
        <v>305</v>
      </c>
    </row>
    <row r="142" spans="1:7" x14ac:dyDescent="0.3">
      <c r="A142" s="202" t="s">
        <v>627</v>
      </c>
      <c r="B142" s="200">
        <v>140</v>
      </c>
      <c r="C142" s="203" t="s">
        <v>627</v>
      </c>
      <c r="D142" s="187"/>
      <c r="E142" s="204" t="s">
        <v>595</v>
      </c>
      <c r="F142" s="200">
        <v>140</v>
      </c>
      <c r="G142" s="203" t="s">
        <v>779</v>
      </c>
    </row>
    <row r="143" spans="1:7" x14ac:dyDescent="0.3">
      <c r="A143" s="202" t="s">
        <v>707</v>
      </c>
      <c r="B143" s="200">
        <v>141</v>
      </c>
      <c r="C143" s="203" t="s">
        <v>40</v>
      </c>
      <c r="D143" s="187"/>
      <c r="E143" s="204" t="s">
        <v>511</v>
      </c>
      <c r="F143" s="200">
        <v>141</v>
      </c>
      <c r="G143" s="203" t="s">
        <v>511</v>
      </c>
    </row>
    <row r="144" spans="1:7" x14ac:dyDescent="0.3">
      <c r="A144" s="202" t="s">
        <v>708</v>
      </c>
      <c r="B144" s="200">
        <v>142</v>
      </c>
      <c r="C144" s="203" t="s">
        <v>40</v>
      </c>
      <c r="D144" s="187"/>
      <c r="E144" s="204" t="s">
        <v>596</v>
      </c>
      <c r="F144" s="200">
        <v>142</v>
      </c>
      <c r="G144" s="203" t="s">
        <v>596</v>
      </c>
    </row>
    <row r="145" spans="1:7" x14ac:dyDescent="0.3">
      <c r="A145" s="202" t="s">
        <v>308</v>
      </c>
      <c r="B145" s="200">
        <v>143</v>
      </c>
      <c r="C145" s="203" t="s">
        <v>308</v>
      </c>
      <c r="D145" s="187"/>
      <c r="E145" s="204" t="s">
        <v>505</v>
      </c>
      <c r="F145" s="200">
        <v>143</v>
      </c>
      <c r="G145" s="203" t="s">
        <v>505</v>
      </c>
    </row>
    <row r="146" spans="1:7" x14ac:dyDescent="0.3">
      <c r="A146" s="218" t="s">
        <v>709</v>
      </c>
      <c r="B146" s="221">
        <v>144</v>
      </c>
      <c r="C146" s="219" t="s">
        <v>310</v>
      </c>
      <c r="D146" s="189"/>
      <c r="E146" s="204" t="s">
        <v>597</v>
      </c>
      <c r="F146" s="200">
        <v>144</v>
      </c>
      <c r="G146" s="203" t="s">
        <v>597</v>
      </c>
    </row>
    <row r="147" spans="1:7" x14ac:dyDescent="0.3">
      <c r="A147" s="202" t="s">
        <v>710</v>
      </c>
      <c r="B147" s="200">
        <v>145</v>
      </c>
      <c r="C147" s="203" t="s">
        <v>40</v>
      </c>
      <c r="D147" s="182"/>
      <c r="E147" s="204" t="s">
        <v>494</v>
      </c>
      <c r="F147" s="200">
        <v>145</v>
      </c>
      <c r="G147" s="203" t="s">
        <v>494</v>
      </c>
    </row>
    <row r="148" spans="1:7" x14ac:dyDescent="0.3">
      <c r="A148" s="202" t="s">
        <v>711</v>
      </c>
      <c r="B148" s="200">
        <v>146</v>
      </c>
      <c r="C148" s="203" t="s">
        <v>40</v>
      </c>
      <c r="D148" s="187"/>
      <c r="E148" s="213" t="s">
        <v>659</v>
      </c>
      <c r="F148" s="200">
        <v>146</v>
      </c>
      <c r="G148" s="203" t="s">
        <v>755</v>
      </c>
    </row>
    <row r="149" spans="1:7" x14ac:dyDescent="0.3">
      <c r="A149" s="202" t="s">
        <v>551</v>
      </c>
      <c r="B149" s="200">
        <v>147</v>
      </c>
      <c r="C149" s="203" t="s">
        <v>551</v>
      </c>
      <c r="D149" s="187"/>
      <c r="E149" s="204" t="s">
        <v>598</v>
      </c>
      <c r="F149" s="200">
        <v>147</v>
      </c>
      <c r="G149" s="203" t="s">
        <v>788</v>
      </c>
    </row>
    <row r="150" spans="1:7" x14ac:dyDescent="0.3">
      <c r="A150" s="202" t="s">
        <v>712</v>
      </c>
      <c r="B150" s="200">
        <v>148</v>
      </c>
      <c r="C150" s="203" t="s">
        <v>551</v>
      </c>
      <c r="D150" s="187"/>
      <c r="E150" s="204" t="s">
        <v>599</v>
      </c>
      <c r="F150" s="200">
        <v>148</v>
      </c>
      <c r="G150" s="203" t="s">
        <v>793</v>
      </c>
    </row>
    <row r="151" spans="1:7" x14ac:dyDescent="0.3">
      <c r="A151" s="202" t="s">
        <v>528</v>
      </c>
      <c r="B151" s="200">
        <v>149</v>
      </c>
      <c r="C151" s="203" t="s">
        <v>528</v>
      </c>
      <c r="D151" s="187"/>
      <c r="E151" s="204" t="s">
        <v>600</v>
      </c>
      <c r="F151" s="200">
        <v>149</v>
      </c>
      <c r="G151" s="203" t="s">
        <v>600</v>
      </c>
    </row>
    <row r="152" spans="1:7" x14ac:dyDescent="0.3">
      <c r="A152" s="202" t="s">
        <v>618</v>
      </c>
      <c r="B152" s="200">
        <v>150</v>
      </c>
      <c r="C152" s="203" t="s">
        <v>618</v>
      </c>
      <c r="D152" s="187"/>
      <c r="E152" s="204" t="s">
        <v>601</v>
      </c>
      <c r="F152" s="200">
        <v>150</v>
      </c>
      <c r="G152" s="203" t="s">
        <v>601</v>
      </c>
    </row>
    <row r="153" spans="1:7" x14ac:dyDescent="0.3">
      <c r="A153" s="202" t="s">
        <v>713</v>
      </c>
      <c r="B153" s="200">
        <v>151</v>
      </c>
      <c r="C153" s="203" t="s">
        <v>40</v>
      </c>
      <c r="D153" s="187"/>
      <c r="E153" s="204" t="s">
        <v>602</v>
      </c>
      <c r="F153" s="200">
        <v>151</v>
      </c>
      <c r="G153" s="203" t="s">
        <v>602</v>
      </c>
    </row>
    <row r="154" spans="1:7" x14ac:dyDescent="0.3">
      <c r="A154" s="202" t="s">
        <v>714</v>
      </c>
      <c r="B154" s="200">
        <v>152</v>
      </c>
      <c r="C154" s="203" t="s">
        <v>512</v>
      </c>
      <c r="D154" s="187"/>
      <c r="E154" s="204" t="s">
        <v>603</v>
      </c>
      <c r="F154" s="200">
        <v>152</v>
      </c>
      <c r="G154" s="203" t="s">
        <v>603</v>
      </c>
    </row>
    <row r="155" spans="1:7" x14ac:dyDescent="0.3">
      <c r="A155" s="202" t="s">
        <v>715</v>
      </c>
      <c r="B155" s="200">
        <v>153</v>
      </c>
      <c r="C155" s="203" t="s">
        <v>40</v>
      </c>
      <c r="D155" s="187"/>
      <c r="E155" s="204" t="s">
        <v>604</v>
      </c>
      <c r="F155" s="200">
        <v>153</v>
      </c>
      <c r="G155" s="203" t="s">
        <v>604</v>
      </c>
    </row>
    <row r="156" spans="1:7" x14ac:dyDescent="0.3">
      <c r="A156" s="202" t="s">
        <v>716</v>
      </c>
      <c r="B156" s="200">
        <v>154</v>
      </c>
      <c r="C156" s="203" t="s">
        <v>40</v>
      </c>
      <c r="D156" s="187"/>
      <c r="E156" s="204" t="s">
        <v>321</v>
      </c>
      <c r="F156" s="200">
        <v>154</v>
      </c>
      <c r="G156" s="204" t="s">
        <v>321</v>
      </c>
    </row>
    <row r="157" spans="1:7" x14ac:dyDescent="0.3">
      <c r="A157" s="202" t="s">
        <v>607</v>
      </c>
      <c r="B157" s="200">
        <v>155</v>
      </c>
      <c r="C157" s="203" t="s">
        <v>607</v>
      </c>
      <c r="D157" s="187"/>
      <c r="E157" s="204" t="s">
        <v>506</v>
      </c>
      <c r="F157" s="200">
        <v>155</v>
      </c>
      <c r="G157" s="203" t="s">
        <v>506</v>
      </c>
    </row>
    <row r="158" spans="1:7" x14ac:dyDescent="0.3">
      <c r="A158" s="202" t="s">
        <v>626</v>
      </c>
      <c r="B158" s="200">
        <v>156</v>
      </c>
      <c r="C158" s="203" t="s">
        <v>626</v>
      </c>
      <c r="D158" s="187"/>
      <c r="E158" s="204" t="s">
        <v>605</v>
      </c>
      <c r="F158" s="200">
        <v>156</v>
      </c>
      <c r="G158" s="203" t="s">
        <v>605</v>
      </c>
    </row>
    <row r="159" spans="1:7" x14ac:dyDescent="0.3">
      <c r="A159" s="202" t="s">
        <v>305</v>
      </c>
      <c r="B159" s="200">
        <v>157</v>
      </c>
      <c r="C159" s="203" t="s">
        <v>812</v>
      </c>
      <c r="D159" s="187"/>
      <c r="E159" s="204" t="s">
        <v>499</v>
      </c>
      <c r="F159" s="200">
        <v>157</v>
      </c>
      <c r="G159" s="203" t="s">
        <v>813</v>
      </c>
    </row>
    <row r="160" spans="1:7" x14ac:dyDescent="0.3">
      <c r="A160" s="202" t="s">
        <v>586</v>
      </c>
      <c r="B160" s="200">
        <v>158</v>
      </c>
      <c r="C160" s="203" t="s">
        <v>814</v>
      </c>
      <c r="D160" s="187"/>
      <c r="E160" s="204" t="s">
        <v>606</v>
      </c>
      <c r="F160" s="200">
        <v>158</v>
      </c>
      <c r="G160" s="203" t="s">
        <v>606</v>
      </c>
    </row>
    <row r="161" spans="1:7" x14ac:dyDescent="0.3">
      <c r="A161" s="202" t="s">
        <v>498</v>
      </c>
      <c r="B161" s="200">
        <v>159</v>
      </c>
      <c r="C161" s="203" t="s">
        <v>498</v>
      </c>
      <c r="D161" s="187"/>
      <c r="E161" s="204" t="s">
        <v>322</v>
      </c>
      <c r="F161" s="200">
        <v>159</v>
      </c>
      <c r="G161" s="203" t="s">
        <v>322</v>
      </c>
    </row>
    <row r="162" spans="1:7" x14ac:dyDescent="0.3">
      <c r="A162" s="202" t="s">
        <v>585</v>
      </c>
      <c r="B162" s="200">
        <v>160</v>
      </c>
      <c r="C162" s="203" t="s">
        <v>585</v>
      </c>
      <c r="D162" s="187"/>
      <c r="E162" s="204" t="s">
        <v>500</v>
      </c>
      <c r="F162" s="200">
        <v>160</v>
      </c>
      <c r="G162" s="203" t="s">
        <v>500</v>
      </c>
    </row>
    <row r="163" spans="1:7" x14ac:dyDescent="0.3">
      <c r="A163" s="202" t="s">
        <v>500</v>
      </c>
      <c r="B163" s="200">
        <v>161</v>
      </c>
      <c r="C163" s="203" t="s">
        <v>500</v>
      </c>
      <c r="D163" s="187"/>
      <c r="E163" s="204" t="s">
        <v>512</v>
      </c>
      <c r="F163" s="200">
        <v>161</v>
      </c>
      <c r="G163" s="203" t="s">
        <v>512</v>
      </c>
    </row>
    <row r="164" spans="1:7" x14ac:dyDescent="0.3">
      <c r="A164" s="202" t="s">
        <v>717</v>
      </c>
      <c r="B164" s="200">
        <v>162</v>
      </c>
      <c r="C164" s="204" t="s">
        <v>321</v>
      </c>
      <c r="D164" s="187"/>
      <c r="E164" s="204" t="s">
        <v>607</v>
      </c>
      <c r="F164" s="200">
        <v>162</v>
      </c>
      <c r="G164" s="203" t="s">
        <v>607</v>
      </c>
    </row>
    <row r="165" spans="1:7" x14ac:dyDescent="0.3">
      <c r="A165" s="202" t="s">
        <v>584</v>
      </c>
      <c r="B165" s="200">
        <v>163</v>
      </c>
      <c r="C165" s="203" t="s">
        <v>584</v>
      </c>
      <c r="D165" s="187"/>
      <c r="E165" s="204" t="s">
        <v>608</v>
      </c>
      <c r="F165" s="200">
        <v>163</v>
      </c>
      <c r="G165" s="203" t="s">
        <v>608</v>
      </c>
    </row>
    <row r="166" spans="1:7" x14ac:dyDescent="0.3">
      <c r="A166" s="202" t="s">
        <v>512</v>
      </c>
      <c r="B166" s="200">
        <v>164</v>
      </c>
      <c r="C166" s="203" t="s">
        <v>512</v>
      </c>
      <c r="D166" s="187"/>
      <c r="E166" s="204" t="s">
        <v>519</v>
      </c>
      <c r="F166" s="200">
        <v>164</v>
      </c>
      <c r="G166" s="203" t="s">
        <v>519</v>
      </c>
    </row>
    <row r="167" spans="1:7" x14ac:dyDescent="0.3">
      <c r="A167" s="202" t="s">
        <v>619</v>
      </c>
      <c r="B167" s="200">
        <v>165</v>
      </c>
      <c r="C167" s="203" t="s">
        <v>619</v>
      </c>
      <c r="D167" s="187"/>
      <c r="E167" s="204" t="s">
        <v>609</v>
      </c>
      <c r="F167" s="200">
        <v>165</v>
      </c>
      <c r="G167" s="203" t="s">
        <v>609</v>
      </c>
    </row>
    <row r="168" spans="1:7" x14ac:dyDescent="0.3">
      <c r="A168" s="202" t="s">
        <v>304</v>
      </c>
      <c r="B168" s="200">
        <v>166</v>
      </c>
      <c r="C168" s="203" t="s">
        <v>304</v>
      </c>
      <c r="D168" s="187"/>
      <c r="E168" s="204" t="s">
        <v>520</v>
      </c>
      <c r="F168" s="200">
        <v>166</v>
      </c>
      <c r="G168" s="203" t="s">
        <v>520</v>
      </c>
    </row>
    <row r="169" spans="1:7" x14ac:dyDescent="0.3">
      <c r="A169" s="202" t="s">
        <v>718</v>
      </c>
      <c r="B169" s="200">
        <v>167</v>
      </c>
      <c r="C169" s="204" t="s">
        <v>321</v>
      </c>
      <c r="D169" s="187"/>
      <c r="E169" s="204" t="s">
        <v>521</v>
      </c>
      <c r="F169" s="200">
        <v>167</v>
      </c>
      <c r="G169" s="203" t="s">
        <v>521</v>
      </c>
    </row>
    <row r="170" spans="1:7" x14ac:dyDescent="0.3">
      <c r="A170" s="202" t="s">
        <v>504</v>
      </c>
      <c r="B170" s="200">
        <v>168</v>
      </c>
      <c r="C170" s="203" t="s">
        <v>504</v>
      </c>
      <c r="D170" s="187"/>
      <c r="E170" s="204" t="s">
        <v>522</v>
      </c>
      <c r="F170" s="200">
        <v>168</v>
      </c>
      <c r="G170" s="203" t="s">
        <v>522</v>
      </c>
    </row>
    <row r="171" spans="1:7" x14ac:dyDescent="0.3">
      <c r="A171" s="202" t="s">
        <v>719</v>
      </c>
      <c r="B171" s="200">
        <v>169</v>
      </c>
      <c r="C171" s="203" t="s">
        <v>808</v>
      </c>
      <c r="D171" s="191"/>
      <c r="E171" s="204" t="s">
        <v>507</v>
      </c>
      <c r="F171" s="200">
        <v>169</v>
      </c>
      <c r="G171" s="203" t="s">
        <v>507</v>
      </c>
    </row>
    <row r="172" spans="1:7" x14ac:dyDescent="0.3">
      <c r="A172" s="202" t="s">
        <v>553</v>
      </c>
      <c r="B172" s="200">
        <v>170</v>
      </c>
      <c r="C172" s="203" t="s">
        <v>553</v>
      </c>
      <c r="D172" s="187"/>
      <c r="E172" s="204" t="s">
        <v>495</v>
      </c>
      <c r="F172" s="200">
        <v>170</v>
      </c>
      <c r="G172" s="203" t="s">
        <v>495</v>
      </c>
    </row>
    <row r="173" spans="1:7" x14ac:dyDescent="0.3">
      <c r="A173" s="202" t="s">
        <v>720</v>
      </c>
      <c r="B173" s="200">
        <v>171</v>
      </c>
      <c r="C173" s="203" t="s">
        <v>40</v>
      </c>
      <c r="D173" s="187"/>
      <c r="E173" s="204" t="s">
        <v>610</v>
      </c>
      <c r="F173" s="200">
        <v>171</v>
      </c>
      <c r="G173" s="203" t="s">
        <v>815</v>
      </c>
    </row>
    <row r="174" spans="1:7" x14ac:dyDescent="0.3">
      <c r="A174" s="202" t="s">
        <v>583</v>
      </c>
      <c r="B174" s="200">
        <v>172</v>
      </c>
      <c r="C174" s="203" t="s">
        <v>583</v>
      </c>
      <c r="D174" s="187"/>
      <c r="E174" s="204" t="s">
        <v>611</v>
      </c>
      <c r="F174" s="200">
        <v>172</v>
      </c>
      <c r="G174" s="203" t="s">
        <v>611</v>
      </c>
    </row>
    <row r="175" spans="1:7" x14ac:dyDescent="0.3">
      <c r="A175" s="202" t="s">
        <v>721</v>
      </c>
      <c r="B175" s="200">
        <v>173</v>
      </c>
      <c r="C175" s="203" t="s">
        <v>808</v>
      </c>
      <c r="D175" s="187"/>
      <c r="E175" s="204" t="s">
        <v>612</v>
      </c>
      <c r="F175" s="200">
        <v>173</v>
      </c>
      <c r="G175" s="203" t="s">
        <v>612</v>
      </c>
    </row>
    <row r="176" spans="1:7" x14ac:dyDescent="0.3">
      <c r="A176" s="202" t="s">
        <v>587</v>
      </c>
      <c r="B176" s="200">
        <v>174</v>
      </c>
      <c r="C176" s="203" t="s">
        <v>587</v>
      </c>
      <c r="D176" s="187"/>
      <c r="E176" s="204" t="s">
        <v>307</v>
      </c>
      <c r="F176" s="200">
        <v>174</v>
      </c>
      <c r="G176" s="203" t="s">
        <v>307</v>
      </c>
    </row>
    <row r="177" spans="1:7" x14ac:dyDescent="0.3">
      <c r="A177" s="202" t="s">
        <v>722</v>
      </c>
      <c r="B177" s="200">
        <v>175</v>
      </c>
      <c r="C177" s="203" t="s">
        <v>808</v>
      </c>
      <c r="D177" s="187"/>
      <c r="E177" s="204" t="s">
        <v>613</v>
      </c>
      <c r="F177" s="200">
        <v>175</v>
      </c>
      <c r="G177" s="203" t="s">
        <v>816</v>
      </c>
    </row>
    <row r="178" spans="1:7" x14ac:dyDescent="0.3">
      <c r="A178" s="202" t="s">
        <v>588</v>
      </c>
      <c r="B178" s="200">
        <v>176</v>
      </c>
      <c r="C178" s="203" t="s">
        <v>588</v>
      </c>
      <c r="D178" s="187"/>
      <c r="E178" s="204" t="s">
        <v>614</v>
      </c>
      <c r="F178" s="200">
        <v>176</v>
      </c>
      <c r="G178" s="203" t="s">
        <v>614</v>
      </c>
    </row>
    <row r="179" spans="1:7" x14ac:dyDescent="0.3">
      <c r="A179" s="202" t="s">
        <v>723</v>
      </c>
      <c r="B179" s="200">
        <v>177</v>
      </c>
      <c r="C179" s="203" t="s">
        <v>564</v>
      </c>
      <c r="D179" s="187"/>
      <c r="E179" s="204" t="s">
        <v>615</v>
      </c>
      <c r="F179" s="200">
        <v>177</v>
      </c>
      <c r="G179" s="203" t="s">
        <v>615</v>
      </c>
    </row>
    <row r="180" spans="1:7" x14ac:dyDescent="0.3">
      <c r="A180" s="202" t="s">
        <v>555</v>
      </c>
      <c r="B180" s="200">
        <v>178</v>
      </c>
      <c r="C180" s="203" t="s">
        <v>555</v>
      </c>
      <c r="D180" s="187"/>
      <c r="E180" s="204" t="s">
        <v>616</v>
      </c>
      <c r="F180" s="200">
        <v>178</v>
      </c>
      <c r="G180" s="203" t="s">
        <v>817</v>
      </c>
    </row>
    <row r="181" spans="1:7" x14ac:dyDescent="0.3">
      <c r="A181" s="202" t="s">
        <v>554</v>
      </c>
      <c r="B181" s="200">
        <v>179</v>
      </c>
      <c r="C181" s="203" t="s">
        <v>554</v>
      </c>
      <c r="D181" s="187"/>
      <c r="E181" s="204" t="s">
        <v>617</v>
      </c>
      <c r="F181" s="200">
        <v>179</v>
      </c>
      <c r="G181" s="203" t="s">
        <v>617</v>
      </c>
    </row>
    <row r="182" spans="1:7" x14ac:dyDescent="0.3">
      <c r="A182" s="202" t="s">
        <v>724</v>
      </c>
      <c r="B182" s="200">
        <v>180</v>
      </c>
      <c r="C182" s="203" t="s">
        <v>40</v>
      </c>
      <c r="D182" s="187"/>
      <c r="E182" s="204" t="s">
        <v>308</v>
      </c>
      <c r="F182" s="200">
        <v>180</v>
      </c>
      <c r="G182" s="203" t="s">
        <v>308</v>
      </c>
    </row>
    <row r="183" spans="1:7" x14ac:dyDescent="0.3">
      <c r="A183" s="202" t="s">
        <v>725</v>
      </c>
      <c r="B183" s="200">
        <v>181</v>
      </c>
      <c r="C183" s="203" t="s">
        <v>808</v>
      </c>
      <c r="D183" s="187"/>
      <c r="E183" s="204" t="s">
        <v>618</v>
      </c>
      <c r="F183" s="200">
        <v>181</v>
      </c>
      <c r="G183" s="203" t="s">
        <v>618</v>
      </c>
    </row>
    <row r="184" spans="1:7" x14ac:dyDescent="0.3">
      <c r="A184" s="202" t="s">
        <v>608</v>
      </c>
      <c r="B184" s="200">
        <v>182</v>
      </c>
      <c r="C184" s="203" t="s">
        <v>608</v>
      </c>
      <c r="D184" s="187"/>
      <c r="E184" s="204" t="s">
        <v>619</v>
      </c>
      <c r="F184" s="200">
        <v>182</v>
      </c>
      <c r="G184" s="203" t="s">
        <v>619</v>
      </c>
    </row>
    <row r="185" spans="1:7" x14ac:dyDescent="0.3">
      <c r="A185" s="202" t="s">
        <v>726</v>
      </c>
      <c r="B185" s="200">
        <v>183</v>
      </c>
      <c r="C185" s="203" t="s">
        <v>40</v>
      </c>
      <c r="D185" s="187"/>
      <c r="E185" s="204" t="s">
        <v>620</v>
      </c>
      <c r="F185" s="200">
        <v>183</v>
      </c>
      <c r="G185" s="203" t="s">
        <v>620</v>
      </c>
    </row>
    <row r="186" spans="1:7" x14ac:dyDescent="0.3">
      <c r="A186" s="202" t="s">
        <v>727</v>
      </c>
      <c r="B186" s="200">
        <v>184</v>
      </c>
      <c r="C186" s="203" t="s">
        <v>610</v>
      </c>
      <c r="D186" s="187"/>
      <c r="E186" s="204" t="s">
        <v>621</v>
      </c>
      <c r="F186" s="200">
        <v>184</v>
      </c>
      <c r="G186" s="203" t="s">
        <v>621</v>
      </c>
    </row>
    <row r="187" spans="1:7" x14ac:dyDescent="0.3">
      <c r="A187" s="202" t="s">
        <v>728</v>
      </c>
      <c r="B187" s="200">
        <v>185</v>
      </c>
      <c r="C187" s="203" t="s">
        <v>557</v>
      </c>
      <c r="D187" s="187"/>
      <c r="E187" s="204" t="s">
        <v>523</v>
      </c>
      <c r="F187" s="200">
        <v>185</v>
      </c>
      <c r="G187" s="203" t="s">
        <v>523</v>
      </c>
    </row>
    <row r="188" spans="1:7" x14ac:dyDescent="0.3">
      <c r="A188" s="202" t="s">
        <v>556</v>
      </c>
      <c r="B188" s="200">
        <v>186</v>
      </c>
      <c r="C188" s="203" t="s">
        <v>556</v>
      </c>
      <c r="D188" s="187"/>
      <c r="E188" s="204" t="s">
        <v>501</v>
      </c>
      <c r="F188" s="200">
        <v>186</v>
      </c>
      <c r="G188" s="203" t="s">
        <v>501</v>
      </c>
    </row>
    <row r="189" spans="1:7" x14ac:dyDescent="0.3">
      <c r="A189" s="202" t="s">
        <v>518</v>
      </c>
      <c r="B189" s="200">
        <v>187</v>
      </c>
      <c r="C189" s="203" t="s">
        <v>818</v>
      </c>
      <c r="D189" s="187"/>
      <c r="E189" s="204" t="s">
        <v>622</v>
      </c>
      <c r="F189" s="200">
        <v>187</v>
      </c>
      <c r="G189" s="203" t="s">
        <v>703</v>
      </c>
    </row>
    <row r="190" spans="1:7" x14ac:dyDescent="0.3">
      <c r="A190" s="202" t="s">
        <v>729</v>
      </c>
      <c r="B190" s="200">
        <v>188</v>
      </c>
      <c r="C190" s="203" t="s">
        <v>40</v>
      </c>
      <c r="D190" s="187"/>
      <c r="E190" s="204" t="s">
        <v>623</v>
      </c>
      <c r="F190" s="200">
        <v>188</v>
      </c>
      <c r="G190" s="203" t="s">
        <v>623</v>
      </c>
    </row>
    <row r="191" spans="1:7" x14ac:dyDescent="0.3">
      <c r="A191" s="202" t="s">
        <v>560</v>
      </c>
      <c r="B191" s="200">
        <v>189</v>
      </c>
      <c r="C191" s="203" t="s">
        <v>560</v>
      </c>
      <c r="D191" s="187"/>
      <c r="E191" s="204" t="s">
        <v>502</v>
      </c>
      <c r="F191" s="200">
        <v>189</v>
      </c>
      <c r="G191" s="203" t="s">
        <v>819</v>
      </c>
    </row>
    <row r="192" spans="1:7" x14ac:dyDescent="0.3">
      <c r="A192" s="202" t="s">
        <v>730</v>
      </c>
      <c r="B192" s="200">
        <v>190</v>
      </c>
      <c r="C192" s="203" t="s">
        <v>40</v>
      </c>
      <c r="D192" s="187"/>
      <c r="E192" s="204" t="s">
        <v>624</v>
      </c>
      <c r="F192" s="200">
        <v>190</v>
      </c>
      <c r="G192" s="203" t="s">
        <v>756</v>
      </c>
    </row>
    <row r="193" spans="1:7" x14ac:dyDescent="0.3">
      <c r="A193" s="202" t="s">
        <v>731</v>
      </c>
      <c r="B193" s="200">
        <v>191</v>
      </c>
      <c r="C193" s="203" t="s">
        <v>40</v>
      </c>
      <c r="D193" s="187"/>
      <c r="E193" s="204" t="s">
        <v>309</v>
      </c>
      <c r="F193" s="200">
        <v>191</v>
      </c>
      <c r="G193" s="203" t="s">
        <v>309</v>
      </c>
    </row>
    <row r="194" spans="1:7" x14ac:dyDescent="0.3">
      <c r="A194" s="202" t="s">
        <v>732</v>
      </c>
      <c r="B194" s="200">
        <v>192</v>
      </c>
      <c r="C194" s="203" t="s">
        <v>40</v>
      </c>
      <c r="D194" s="187"/>
      <c r="E194" s="204" t="s">
        <v>625</v>
      </c>
      <c r="F194" s="200">
        <v>192</v>
      </c>
      <c r="G194" s="203" t="s">
        <v>625</v>
      </c>
    </row>
    <row r="195" spans="1:7" x14ac:dyDescent="0.3">
      <c r="A195" s="202" t="s">
        <v>559</v>
      </c>
      <c r="B195" s="200">
        <v>193</v>
      </c>
      <c r="C195" s="203" t="s">
        <v>559</v>
      </c>
      <c r="D195" s="187"/>
      <c r="E195" s="204" t="s">
        <v>626</v>
      </c>
      <c r="F195" s="200">
        <v>193</v>
      </c>
      <c r="G195" s="203" t="s">
        <v>626</v>
      </c>
    </row>
    <row r="196" spans="1:7" x14ac:dyDescent="0.3">
      <c r="A196" s="202" t="s">
        <v>733</v>
      </c>
      <c r="B196" s="200">
        <v>194</v>
      </c>
      <c r="C196" s="203" t="s">
        <v>40</v>
      </c>
      <c r="D196" s="187"/>
      <c r="E196" s="204" t="s">
        <v>627</v>
      </c>
      <c r="F196" s="200">
        <v>194</v>
      </c>
      <c r="G196" s="203" t="s">
        <v>627</v>
      </c>
    </row>
    <row r="197" spans="1:7" x14ac:dyDescent="0.3">
      <c r="A197" s="202" t="s">
        <v>734</v>
      </c>
      <c r="B197" s="200">
        <v>195</v>
      </c>
      <c r="C197" s="203" t="s">
        <v>40</v>
      </c>
      <c r="D197" s="187"/>
      <c r="E197" s="204" t="s">
        <v>310</v>
      </c>
      <c r="F197" s="200">
        <v>195</v>
      </c>
      <c r="G197" s="203" t="s">
        <v>310</v>
      </c>
    </row>
    <row r="198" spans="1:7" x14ac:dyDescent="0.3">
      <c r="A198" s="202" t="s">
        <v>310</v>
      </c>
      <c r="B198" s="200">
        <v>196</v>
      </c>
      <c r="C198" s="203" t="s">
        <v>310</v>
      </c>
      <c r="D198" s="187"/>
      <c r="E198" s="214" t="s">
        <v>311</v>
      </c>
      <c r="F198" s="200">
        <v>196</v>
      </c>
      <c r="G198" s="203" t="s">
        <v>470</v>
      </c>
    </row>
    <row r="199" spans="1:7" x14ac:dyDescent="0.3">
      <c r="A199" s="202" t="s">
        <v>735</v>
      </c>
      <c r="B199" s="200">
        <v>197</v>
      </c>
      <c r="C199" s="203" t="s">
        <v>40</v>
      </c>
      <c r="D199" s="187"/>
      <c r="E199" s="214" t="s">
        <v>312</v>
      </c>
      <c r="F199" s="200">
        <v>197</v>
      </c>
      <c r="G199" s="203" t="s">
        <v>470</v>
      </c>
    </row>
    <row r="200" spans="1:7" x14ac:dyDescent="0.3">
      <c r="A200" s="202" t="s">
        <v>589</v>
      </c>
      <c r="B200" s="200">
        <v>198</v>
      </c>
      <c r="C200" s="203" t="s">
        <v>589</v>
      </c>
      <c r="D200" s="187"/>
      <c r="E200" s="214" t="s">
        <v>464</v>
      </c>
      <c r="F200" s="200">
        <v>198</v>
      </c>
      <c r="G200" s="203" t="s">
        <v>470</v>
      </c>
    </row>
    <row r="201" spans="1:7" x14ac:dyDescent="0.3">
      <c r="A201" s="202" t="s">
        <v>736</v>
      </c>
      <c r="B201" s="200">
        <v>199</v>
      </c>
      <c r="C201" s="203" t="s">
        <v>610</v>
      </c>
      <c r="D201" s="187"/>
      <c r="E201" s="214" t="s">
        <v>465</v>
      </c>
      <c r="F201" s="200">
        <v>199</v>
      </c>
      <c r="G201" s="203" t="s">
        <v>470</v>
      </c>
    </row>
    <row r="202" spans="1:7" x14ac:dyDescent="0.3">
      <c r="A202" s="202" t="s">
        <v>737</v>
      </c>
      <c r="B202" s="200">
        <v>200</v>
      </c>
      <c r="C202" s="203" t="s">
        <v>40</v>
      </c>
      <c r="D202" s="187"/>
      <c r="E202" s="214" t="s">
        <v>466</v>
      </c>
      <c r="F202" s="200">
        <v>200</v>
      </c>
      <c r="G202" s="203" t="s">
        <v>470</v>
      </c>
    </row>
    <row r="203" spans="1:7" x14ac:dyDescent="0.3">
      <c r="A203" s="202" t="s">
        <v>738</v>
      </c>
      <c r="B203" s="200">
        <v>201</v>
      </c>
      <c r="C203" s="203" t="s">
        <v>558</v>
      </c>
      <c r="D203" s="187"/>
      <c r="E203" s="214" t="s">
        <v>326</v>
      </c>
      <c r="F203" s="200">
        <v>201</v>
      </c>
      <c r="G203" s="203" t="s">
        <v>470</v>
      </c>
    </row>
    <row r="204" spans="1:7" x14ac:dyDescent="0.3">
      <c r="A204" s="202" t="s">
        <v>739</v>
      </c>
      <c r="B204" s="200">
        <v>202</v>
      </c>
      <c r="C204" s="203" t="s">
        <v>40</v>
      </c>
      <c r="D204" s="187"/>
      <c r="E204" s="214" t="s">
        <v>313</v>
      </c>
      <c r="F204" s="200">
        <v>202</v>
      </c>
      <c r="G204" s="203" t="s">
        <v>470</v>
      </c>
    </row>
    <row r="205" spans="1:7" x14ac:dyDescent="0.3">
      <c r="A205" s="202" t="s">
        <v>740</v>
      </c>
      <c r="B205" s="200">
        <v>203</v>
      </c>
      <c r="C205" s="203" t="s">
        <v>579</v>
      </c>
      <c r="D205" s="187"/>
      <c r="E205" s="214" t="s">
        <v>628</v>
      </c>
      <c r="F205" s="200">
        <v>203</v>
      </c>
      <c r="G205" s="203" t="s">
        <v>470</v>
      </c>
    </row>
    <row r="206" spans="1:7" x14ac:dyDescent="0.3">
      <c r="A206" s="202" t="s">
        <v>741</v>
      </c>
      <c r="B206" s="200">
        <v>204</v>
      </c>
      <c r="C206" s="203" t="s">
        <v>565</v>
      </c>
      <c r="D206" s="187"/>
      <c r="E206" s="214" t="s">
        <v>325</v>
      </c>
      <c r="F206" s="200">
        <v>204</v>
      </c>
      <c r="G206" s="203" t="s">
        <v>470</v>
      </c>
    </row>
    <row r="207" spans="1:7" x14ac:dyDescent="0.3">
      <c r="A207" s="202" t="s">
        <v>742</v>
      </c>
      <c r="B207" s="200">
        <v>205</v>
      </c>
      <c r="C207" s="203" t="s">
        <v>40</v>
      </c>
      <c r="D207" s="187"/>
      <c r="E207" s="214" t="s">
        <v>314</v>
      </c>
      <c r="F207" s="200">
        <v>205</v>
      </c>
      <c r="G207" s="203" t="s">
        <v>470</v>
      </c>
    </row>
    <row r="208" spans="1:7" x14ac:dyDescent="0.3">
      <c r="A208" s="202" t="s">
        <v>590</v>
      </c>
      <c r="B208" s="200">
        <v>206</v>
      </c>
      <c r="C208" s="203" t="s">
        <v>590</v>
      </c>
      <c r="D208" s="187"/>
      <c r="E208" s="214" t="s">
        <v>629</v>
      </c>
      <c r="F208" s="200">
        <v>206</v>
      </c>
      <c r="G208" s="203" t="s">
        <v>470</v>
      </c>
    </row>
    <row r="209" spans="1:7" x14ac:dyDescent="0.3">
      <c r="A209" s="202" t="s">
        <v>519</v>
      </c>
      <c r="B209" s="200">
        <v>207</v>
      </c>
      <c r="C209" s="203" t="s">
        <v>519</v>
      </c>
      <c r="D209" s="187"/>
      <c r="E209" s="214" t="s">
        <v>469</v>
      </c>
      <c r="F209" s="200">
        <v>207</v>
      </c>
      <c r="G209" s="203" t="s">
        <v>470</v>
      </c>
    </row>
    <row r="210" spans="1:7" x14ac:dyDescent="0.3">
      <c r="A210" s="202" t="s">
        <v>743</v>
      </c>
      <c r="B210" s="200">
        <v>208</v>
      </c>
      <c r="C210" s="203" t="s">
        <v>40</v>
      </c>
      <c r="D210" s="187"/>
      <c r="E210" s="204" t="s">
        <v>40</v>
      </c>
      <c r="F210" s="200">
        <v>208</v>
      </c>
      <c r="G210" s="203" t="s">
        <v>820</v>
      </c>
    </row>
    <row r="211" spans="1:7" x14ac:dyDescent="0.3">
      <c r="A211" s="202" t="s">
        <v>620</v>
      </c>
      <c r="B211" s="200">
        <v>209</v>
      </c>
      <c r="C211" s="203" t="s">
        <v>620</v>
      </c>
      <c r="D211" s="187"/>
    </row>
    <row r="212" spans="1:7" x14ac:dyDescent="0.3">
      <c r="A212" s="202" t="s">
        <v>515</v>
      </c>
      <c r="B212" s="200">
        <v>210</v>
      </c>
      <c r="C212" s="203" t="s">
        <v>515</v>
      </c>
      <c r="D212" s="187"/>
    </row>
    <row r="213" spans="1:7" x14ac:dyDescent="0.3">
      <c r="A213" s="202" t="s">
        <v>561</v>
      </c>
      <c r="B213" s="200">
        <v>211</v>
      </c>
      <c r="C213" s="203" t="s">
        <v>561</v>
      </c>
      <c r="D213" s="187"/>
    </row>
    <row r="214" spans="1:7" x14ac:dyDescent="0.3">
      <c r="A214" s="202" t="s">
        <v>516</v>
      </c>
      <c r="B214" s="200">
        <v>212</v>
      </c>
      <c r="C214" s="203" t="s">
        <v>516</v>
      </c>
      <c r="D214" s="187"/>
    </row>
    <row r="215" spans="1:7" x14ac:dyDescent="0.3">
      <c r="A215" s="202" t="s">
        <v>744</v>
      </c>
      <c r="B215" s="200">
        <v>213</v>
      </c>
      <c r="C215" s="203" t="s">
        <v>40</v>
      </c>
      <c r="D215" s="187"/>
    </row>
    <row r="216" spans="1:7" x14ac:dyDescent="0.3">
      <c r="A216" s="202" t="s">
        <v>745</v>
      </c>
      <c r="B216" s="200">
        <v>214</v>
      </c>
      <c r="C216" s="203" t="s">
        <v>40</v>
      </c>
      <c r="D216" s="187"/>
    </row>
    <row r="217" spans="1:7" x14ac:dyDescent="0.3">
      <c r="A217" s="202" t="s">
        <v>746</v>
      </c>
      <c r="B217" s="200">
        <v>215</v>
      </c>
      <c r="C217" s="203" t="s">
        <v>306</v>
      </c>
      <c r="D217" s="187"/>
    </row>
    <row r="218" spans="1:7" x14ac:dyDescent="0.3">
      <c r="A218" s="202" t="s">
        <v>747</v>
      </c>
      <c r="B218" s="200">
        <v>216</v>
      </c>
      <c r="C218" s="203" t="s">
        <v>500</v>
      </c>
      <c r="D218" s="187"/>
    </row>
    <row r="219" spans="1:7" x14ac:dyDescent="0.3">
      <c r="A219" s="202" t="s">
        <v>748</v>
      </c>
      <c r="B219" s="200">
        <v>217</v>
      </c>
      <c r="C219" s="203" t="s">
        <v>40</v>
      </c>
      <c r="D219" s="187"/>
    </row>
    <row r="220" spans="1:7" x14ac:dyDescent="0.3">
      <c r="A220" s="202" t="s">
        <v>609</v>
      </c>
      <c r="B220" s="200">
        <v>218</v>
      </c>
      <c r="C220" s="203" t="s">
        <v>609</v>
      </c>
      <c r="D220" s="187"/>
    </row>
    <row r="221" spans="1:7" x14ac:dyDescent="0.3">
      <c r="A221" s="202" t="s">
        <v>749</v>
      </c>
      <c r="B221" s="200">
        <v>219</v>
      </c>
      <c r="C221" s="203" t="s">
        <v>40</v>
      </c>
      <c r="D221" s="187"/>
    </row>
    <row r="222" spans="1:7" x14ac:dyDescent="0.3">
      <c r="A222" s="202" t="s">
        <v>591</v>
      </c>
      <c r="B222" s="200">
        <v>220</v>
      </c>
      <c r="C222" s="203" t="s">
        <v>591</v>
      </c>
      <c r="D222" s="187"/>
    </row>
    <row r="223" spans="1:7" x14ac:dyDescent="0.3">
      <c r="A223" s="202" t="s">
        <v>592</v>
      </c>
      <c r="B223" s="200">
        <v>221</v>
      </c>
      <c r="C223" s="203" t="s">
        <v>592</v>
      </c>
      <c r="D223" s="187"/>
    </row>
    <row r="224" spans="1:7" x14ac:dyDescent="0.3">
      <c r="A224" s="202" t="s">
        <v>750</v>
      </c>
      <c r="B224" s="200">
        <v>222</v>
      </c>
      <c r="C224" s="203" t="s">
        <v>40</v>
      </c>
      <c r="D224" s="187"/>
    </row>
    <row r="225" spans="1:4" x14ac:dyDescent="0.3">
      <c r="A225" s="202" t="s">
        <v>529</v>
      </c>
      <c r="B225" s="200">
        <v>223</v>
      </c>
      <c r="C225" s="203" t="s">
        <v>821</v>
      </c>
      <c r="D225" s="187"/>
    </row>
    <row r="226" spans="1:4" x14ac:dyDescent="0.3">
      <c r="A226" s="202" t="s">
        <v>751</v>
      </c>
      <c r="B226" s="200">
        <v>224</v>
      </c>
      <c r="C226" s="203" t="s">
        <v>40</v>
      </c>
      <c r="D226" s="187"/>
    </row>
    <row r="227" spans="1:4" x14ac:dyDescent="0.3">
      <c r="A227" s="202" t="s">
        <v>530</v>
      </c>
      <c r="B227" s="200">
        <v>225</v>
      </c>
      <c r="C227" s="203" t="s">
        <v>530</v>
      </c>
      <c r="D227" s="187"/>
    </row>
    <row r="228" spans="1:4" x14ac:dyDescent="0.3">
      <c r="A228" s="202" t="s">
        <v>510</v>
      </c>
      <c r="B228" s="200">
        <v>226</v>
      </c>
      <c r="C228" s="203" t="s">
        <v>510</v>
      </c>
      <c r="D228" s="187"/>
    </row>
    <row r="229" spans="1:4" x14ac:dyDescent="0.3">
      <c r="A229" s="202" t="s">
        <v>523</v>
      </c>
      <c r="B229" s="200">
        <v>227</v>
      </c>
      <c r="C229" s="203" t="s">
        <v>523</v>
      </c>
      <c r="D229" s="187"/>
    </row>
    <row r="230" spans="1:4" x14ac:dyDescent="0.3">
      <c r="A230" s="202" t="s">
        <v>752</v>
      </c>
      <c r="B230" s="200">
        <v>228</v>
      </c>
      <c r="C230" s="203" t="s">
        <v>40</v>
      </c>
      <c r="D230" s="187"/>
    </row>
    <row r="231" spans="1:4" x14ac:dyDescent="0.3">
      <c r="A231" s="202" t="s">
        <v>520</v>
      </c>
      <c r="B231" s="200">
        <v>229</v>
      </c>
      <c r="C231" s="203" t="s">
        <v>520</v>
      </c>
      <c r="D231" s="187"/>
    </row>
    <row r="232" spans="1:4" x14ac:dyDescent="0.3">
      <c r="A232" s="202" t="s">
        <v>621</v>
      </c>
      <c r="B232" s="200">
        <v>230</v>
      </c>
      <c r="C232" s="203" t="s">
        <v>621</v>
      </c>
      <c r="D232" s="187"/>
    </row>
    <row r="233" spans="1:4" x14ac:dyDescent="0.3">
      <c r="A233" s="202" t="s">
        <v>501</v>
      </c>
      <c r="B233" s="200">
        <v>231</v>
      </c>
      <c r="C233" s="203" t="s">
        <v>501</v>
      </c>
      <c r="D233" s="187"/>
    </row>
    <row r="234" spans="1:4" x14ac:dyDescent="0.3">
      <c r="A234" s="202" t="s">
        <v>593</v>
      </c>
      <c r="B234" s="200">
        <v>232</v>
      </c>
      <c r="C234" s="203" t="s">
        <v>593</v>
      </c>
      <c r="D234" s="187"/>
    </row>
    <row r="235" spans="1:4" x14ac:dyDescent="0.3">
      <c r="A235" s="220" t="s">
        <v>827</v>
      </c>
      <c r="B235" s="200">
        <v>233</v>
      </c>
      <c r="C235" s="219"/>
      <c r="D235" s="187"/>
    </row>
    <row r="236" spans="1:4" x14ac:dyDescent="0.3">
      <c r="A236" s="202" t="s">
        <v>753</v>
      </c>
      <c r="B236" s="200">
        <v>234</v>
      </c>
      <c r="C236" s="203" t="s">
        <v>808</v>
      </c>
      <c r="D236" s="187"/>
    </row>
    <row r="237" spans="1:4" x14ac:dyDescent="0.3">
      <c r="A237" s="202" t="s">
        <v>754</v>
      </c>
      <c r="B237" s="200">
        <v>235</v>
      </c>
      <c r="C237" s="203" t="s">
        <v>40</v>
      </c>
      <c r="D237" s="187"/>
    </row>
    <row r="238" spans="1:4" x14ac:dyDescent="0.3">
      <c r="A238" s="202" t="s">
        <v>495</v>
      </c>
      <c r="B238" s="200">
        <v>236</v>
      </c>
      <c r="C238" s="203" t="s">
        <v>495</v>
      </c>
      <c r="D238" s="187"/>
    </row>
    <row r="239" spans="1:4" x14ac:dyDescent="0.3">
      <c r="A239" s="202" t="s">
        <v>755</v>
      </c>
      <c r="B239" s="200">
        <v>237</v>
      </c>
      <c r="C239" s="215" t="s">
        <v>659</v>
      </c>
      <c r="D239" s="190"/>
    </row>
    <row r="240" spans="1:4" x14ac:dyDescent="0.3">
      <c r="A240" s="202" t="s">
        <v>563</v>
      </c>
      <c r="B240" s="200">
        <v>238</v>
      </c>
      <c r="C240" s="203" t="s">
        <v>563</v>
      </c>
      <c r="D240" s="187"/>
    </row>
    <row r="241" spans="1:5" x14ac:dyDescent="0.3">
      <c r="A241" s="202" t="s">
        <v>756</v>
      </c>
      <c r="B241" s="200">
        <v>239</v>
      </c>
      <c r="C241" s="203" t="s">
        <v>624</v>
      </c>
      <c r="D241" s="187"/>
    </row>
    <row r="242" spans="1:5" x14ac:dyDescent="0.3">
      <c r="A242" s="202" t="s">
        <v>757</v>
      </c>
      <c r="B242" s="200">
        <v>240</v>
      </c>
      <c r="C242" s="203" t="s">
        <v>40</v>
      </c>
      <c r="D242" s="187"/>
    </row>
    <row r="243" spans="1:5" x14ac:dyDescent="0.3">
      <c r="A243" s="202" t="s">
        <v>758</v>
      </c>
      <c r="B243" s="200">
        <v>241</v>
      </c>
      <c r="C243" s="203" t="s">
        <v>40</v>
      </c>
      <c r="D243" s="187"/>
    </row>
    <row r="244" spans="1:5" x14ac:dyDescent="0.3">
      <c r="A244" s="202" t="s">
        <v>511</v>
      </c>
      <c r="B244" s="200">
        <v>242</v>
      </c>
      <c r="C244" s="203" t="s">
        <v>511</v>
      </c>
      <c r="D244" s="187"/>
    </row>
    <row r="245" spans="1:5" x14ac:dyDescent="0.3">
      <c r="A245" s="202" t="s">
        <v>759</v>
      </c>
      <c r="B245" s="200">
        <v>243</v>
      </c>
      <c r="C245" s="214" t="s">
        <v>321</v>
      </c>
      <c r="D245" s="188"/>
    </row>
    <row r="246" spans="1:5" x14ac:dyDescent="0.3">
      <c r="A246" s="202" t="s">
        <v>568</v>
      </c>
      <c r="B246" s="200">
        <v>244</v>
      </c>
      <c r="C246" s="203" t="s">
        <v>568</v>
      </c>
      <c r="D246" s="187"/>
    </row>
    <row r="247" spans="1:5" x14ac:dyDescent="0.3">
      <c r="A247" s="202" t="s">
        <v>760</v>
      </c>
      <c r="B247" s="200">
        <v>245</v>
      </c>
      <c r="C247" s="203" t="s">
        <v>610</v>
      </c>
      <c r="D247" s="187"/>
    </row>
    <row r="248" spans="1:5" x14ac:dyDescent="0.3">
      <c r="A248" s="202" t="s">
        <v>761</v>
      </c>
      <c r="B248" s="200">
        <v>246</v>
      </c>
      <c r="C248" s="203" t="s">
        <v>40</v>
      </c>
      <c r="D248" s="187"/>
    </row>
    <row r="249" spans="1:5" x14ac:dyDescent="0.3">
      <c r="A249" s="202" t="s">
        <v>566</v>
      </c>
      <c r="B249" s="200">
        <v>247</v>
      </c>
      <c r="C249" s="203" t="s">
        <v>566</v>
      </c>
      <c r="D249" s="187"/>
    </row>
    <row r="250" spans="1:5" x14ac:dyDescent="0.3">
      <c r="A250" s="202" t="s">
        <v>596</v>
      </c>
      <c r="B250" s="200">
        <v>248</v>
      </c>
      <c r="C250" s="203" t="s">
        <v>596</v>
      </c>
      <c r="D250" s="187"/>
    </row>
    <row r="251" spans="1:5" x14ac:dyDescent="0.3">
      <c r="A251" s="202" t="s">
        <v>762</v>
      </c>
      <c r="B251" s="200">
        <v>249</v>
      </c>
      <c r="C251" s="203" t="s">
        <v>40</v>
      </c>
      <c r="D251" s="187"/>
    </row>
    <row r="252" spans="1:5" x14ac:dyDescent="0.3">
      <c r="A252" s="202" t="s">
        <v>763</v>
      </c>
      <c r="B252" s="200">
        <v>250</v>
      </c>
      <c r="C252" s="203" t="s">
        <v>499</v>
      </c>
      <c r="D252" s="191"/>
    </row>
    <row r="253" spans="1:5" x14ac:dyDescent="0.3">
      <c r="A253" s="202" t="s">
        <v>764</v>
      </c>
      <c r="B253" s="200">
        <v>251</v>
      </c>
      <c r="C253" s="203" t="s">
        <v>610</v>
      </c>
      <c r="D253" s="187"/>
    </row>
    <row r="254" spans="1:5" x14ac:dyDescent="0.3">
      <c r="A254" s="202" t="s">
        <v>765</v>
      </c>
      <c r="B254" s="200">
        <v>252</v>
      </c>
      <c r="C254" s="203" t="s">
        <v>40</v>
      </c>
      <c r="D254" s="187"/>
      <c r="E254" s="185"/>
    </row>
    <row r="255" spans="1:5" x14ac:dyDescent="0.3">
      <c r="A255" s="202" t="s">
        <v>766</v>
      </c>
      <c r="B255" s="200">
        <v>253</v>
      </c>
      <c r="C255" s="203" t="s">
        <v>569</v>
      </c>
      <c r="D255" s="187"/>
    </row>
    <row r="256" spans="1:5" x14ac:dyDescent="0.3">
      <c r="A256" s="202" t="s">
        <v>564</v>
      </c>
      <c r="B256" s="200">
        <v>254</v>
      </c>
      <c r="C256" s="203" t="s">
        <v>564</v>
      </c>
      <c r="D256" s="187"/>
    </row>
    <row r="257" spans="1:5" x14ac:dyDescent="0.3">
      <c r="A257" s="202" t="s">
        <v>767</v>
      </c>
      <c r="B257" s="200">
        <v>255</v>
      </c>
      <c r="C257" s="203" t="s">
        <v>40</v>
      </c>
      <c r="D257" s="187"/>
    </row>
    <row r="258" spans="1:5" x14ac:dyDescent="0.3">
      <c r="A258" s="202" t="s">
        <v>768</v>
      </c>
      <c r="B258" s="200">
        <v>256</v>
      </c>
      <c r="C258" s="203" t="s">
        <v>306</v>
      </c>
      <c r="D258" s="187"/>
      <c r="E258" s="185"/>
    </row>
    <row r="259" spans="1:5" x14ac:dyDescent="0.3">
      <c r="A259" s="202" t="s">
        <v>769</v>
      </c>
      <c r="B259" s="200">
        <v>257</v>
      </c>
      <c r="C259" s="203" t="s">
        <v>570</v>
      </c>
      <c r="D259" s="187"/>
      <c r="E259" s="185"/>
    </row>
    <row r="260" spans="1:5" x14ac:dyDescent="0.3">
      <c r="A260" s="202" t="s">
        <v>521</v>
      </c>
      <c r="B260" s="200">
        <v>258</v>
      </c>
      <c r="C260" s="203" t="s">
        <v>521</v>
      </c>
      <c r="D260" s="187"/>
    </row>
    <row r="261" spans="1:5" x14ac:dyDescent="0.3">
      <c r="A261" s="202" t="s">
        <v>770</v>
      </c>
      <c r="B261" s="200">
        <v>259</v>
      </c>
      <c r="C261" s="203" t="s">
        <v>580</v>
      </c>
      <c r="D261" s="187"/>
    </row>
    <row r="262" spans="1:5" x14ac:dyDescent="0.3">
      <c r="A262" s="202" t="s">
        <v>771</v>
      </c>
      <c r="B262" s="200">
        <v>260</v>
      </c>
      <c r="C262" s="203" t="s">
        <v>40</v>
      </c>
      <c r="D262" s="187"/>
    </row>
    <row r="263" spans="1:5" x14ac:dyDescent="0.3">
      <c r="A263" s="202" t="s">
        <v>772</v>
      </c>
      <c r="B263" s="200">
        <v>261</v>
      </c>
      <c r="C263" s="203" t="s">
        <v>40</v>
      </c>
      <c r="D263" s="187"/>
    </row>
    <row r="264" spans="1:5" x14ac:dyDescent="0.3">
      <c r="A264" s="202" t="s">
        <v>773</v>
      </c>
      <c r="B264" s="200">
        <v>262</v>
      </c>
      <c r="C264" s="203" t="s">
        <v>40</v>
      </c>
      <c r="D264" s="187"/>
    </row>
    <row r="265" spans="1:5" x14ac:dyDescent="0.3">
      <c r="A265" s="202" t="s">
        <v>774</v>
      </c>
      <c r="B265" s="200">
        <v>263</v>
      </c>
      <c r="C265" s="203" t="s">
        <v>40</v>
      </c>
      <c r="D265" s="187"/>
    </row>
    <row r="266" spans="1:5" x14ac:dyDescent="0.3">
      <c r="A266" s="202" t="s">
        <v>775</v>
      </c>
      <c r="B266" s="200">
        <v>264</v>
      </c>
      <c r="C266" s="203" t="s">
        <v>40</v>
      </c>
      <c r="D266" s="187"/>
    </row>
    <row r="267" spans="1:5" x14ac:dyDescent="0.3">
      <c r="A267" s="202" t="s">
        <v>776</v>
      </c>
      <c r="B267" s="200">
        <v>265</v>
      </c>
      <c r="C267" s="203" t="s">
        <v>40</v>
      </c>
      <c r="D267" s="187"/>
    </row>
    <row r="268" spans="1:5" x14ac:dyDescent="0.3">
      <c r="A268" s="202" t="s">
        <v>570</v>
      </c>
      <c r="B268" s="200">
        <v>266</v>
      </c>
      <c r="C268" s="203" t="s">
        <v>570</v>
      </c>
      <c r="D268" s="187"/>
    </row>
    <row r="269" spans="1:5" x14ac:dyDescent="0.3">
      <c r="A269" s="202" t="s">
        <v>777</v>
      </c>
      <c r="B269" s="200">
        <v>267</v>
      </c>
      <c r="C269" s="205" t="s">
        <v>822</v>
      </c>
      <c r="D269" s="188"/>
    </row>
    <row r="270" spans="1:5" x14ac:dyDescent="0.3">
      <c r="A270" s="202" t="s">
        <v>778</v>
      </c>
      <c r="B270" s="200">
        <v>268</v>
      </c>
      <c r="C270" s="203" t="s">
        <v>40</v>
      </c>
      <c r="D270" s="187"/>
    </row>
    <row r="271" spans="1:5" x14ac:dyDescent="0.3">
      <c r="A271" s="202" t="s">
        <v>567</v>
      </c>
      <c r="B271" s="200">
        <v>269</v>
      </c>
      <c r="C271" s="203" t="s">
        <v>567</v>
      </c>
      <c r="D271" s="187"/>
    </row>
    <row r="272" spans="1:5" x14ac:dyDescent="0.3">
      <c r="A272" s="202" t="s">
        <v>507</v>
      </c>
      <c r="B272" s="200">
        <v>270</v>
      </c>
      <c r="C272" s="203" t="s">
        <v>507</v>
      </c>
      <c r="D272" s="187"/>
    </row>
    <row r="273" spans="1:4" x14ac:dyDescent="0.3">
      <c r="A273" s="202" t="s">
        <v>522</v>
      </c>
      <c r="B273" s="200">
        <v>271</v>
      </c>
      <c r="C273" s="203" t="s">
        <v>522</v>
      </c>
      <c r="D273" s="187"/>
    </row>
    <row r="274" spans="1:4" x14ac:dyDescent="0.3">
      <c r="A274" s="202" t="s">
        <v>779</v>
      </c>
      <c r="B274" s="200">
        <v>272</v>
      </c>
      <c r="C274" s="203" t="s">
        <v>595</v>
      </c>
      <c r="D274" s="187"/>
    </row>
    <row r="275" spans="1:4" x14ac:dyDescent="0.3">
      <c r="A275" s="202" t="s">
        <v>505</v>
      </c>
      <c r="B275" s="200">
        <v>273</v>
      </c>
      <c r="C275" s="203" t="s">
        <v>505</v>
      </c>
      <c r="D275" s="187"/>
    </row>
    <row r="276" spans="1:4" x14ac:dyDescent="0.3">
      <c r="A276" s="202" t="s">
        <v>780</v>
      </c>
      <c r="B276" s="200">
        <v>274</v>
      </c>
      <c r="C276" s="203" t="s">
        <v>808</v>
      </c>
      <c r="D276" s="191"/>
    </row>
    <row r="277" spans="1:4" x14ac:dyDescent="0.3">
      <c r="A277" s="202" t="s">
        <v>573</v>
      </c>
      <c r="B277" s="200">
        <v>275</v>
      </c>
      <c r="C277" s="203" t="s">
        <v>573</v>
      </c>
      <c r="D277" s="187"/>
    </row>
    <row r="278" spans="1:4" x14ac:dyDescent="0.3">
      <c r="A278" s="202" t="s">
        <v>597</v>
      </c>
      <c r="B278" s="200">
        <v>276</v>
      </c>
      <c r="C278" s="203" t="s">
        <v>597</v>
      </c>
      <c r="D278" s="187"/>
    </row>
    <row r="279" spans="1:4" x14ac:dyDescent="0.3">
      <c r="A279" s="202" t="s">
        <v>781</v>
      </c>
      <c r="B279" s="200">
        <v>277</v>
      </c>
      <c r="C279" s="203" t="s">
        <v>40</v>
      </c>
      <c r="D279" s="187"/>
    </row>
    <row r="280" spans="1:4" x14ac:dyDescent="0.3">
      <c r="A280" s="202" t="s">
        <v>571</v>
      </c>
      <c r="B280" s="200">
        <v>278</v>
      </c>
      <c r="C280" s="203" t="s">
        <v>571</v>
      </c>
      <c r="D280" s="187"/>
    </row>
    <row r="281" spans="1:4" x14ac:dyDescent="0.3">
      <c r="A281" s="202" t="s">
        <v>782</v>
      </c>
      <c r="B281" s="200">
        <v>279</v>
      </c>
      <c r="C281" s="203" t="s">
        <v>40</v>
      </c>
      <c r="D281" s="187"/>
    </row>
    <row r="282" spans="1:4" x14ac:dyDescent="0.3">
      <c r="A282" s="202" t="s">
        <v>623</v>
      </c>
      <c r="B282" s="200">
        <v>280</v>
      </c>
      <c r="C282" s="203" t="s">
        <v>623</v>
      </c>
      <c r="D282" s="187"/>
    </row>
    <row r="283" spans="1:4" x14ac:dyDescent="0.3">
      <c r="A283" s="202" t="s">
        <v>783</v>
      </c>
      <c r="B283" s="200">
        <v>281</v>
      </c>
      <c r="C283" s="203" t="s">
        <v>532</v>
      </c>
      <c r="D283" s="187"/>
    </row>
    <row r="284" spans="1:4" x14ac:dyDescent="0.3">
      <c r="A284" s="202" t="s">
        <v>572</v>
      </c>
      <c r="B284" s="200">
        <v>282</v>
      </c>
      <c r="C284" s="203" t="s">
        <v>572</v>
      </c>
      <c r="D284" s="187"/>
    </row>
    <row r="285" spans="1:4" x14ac:dyDescent="0.3">
      <c r="A285" s="202" t="s">
        <v>494</v>
      </c>
      <c r="B285" s="200">
        <v>283</v>
      </c>
      <c r="C285" s="203" t="s">
        <v>494</v>
      </c>
      <c r="D285" s="187"/>
    </row>
    <row r="286" spans="1:4" x14ac:dyDescent="0.3">
      <c r="A286" s="202" t="s">
        <v>784</v>
      </c>
      <c r="B286" s="200">
        <v>284</v>
      </c>
      <c r="C286" s="203" t="s">
        <v>808</v>
      </c>
      <c r="D286" s="187"/>
    </row>
    <row r="287" spans="1:4" x14ac:dyDescent="0.3">
      <c r="A287" s="202" t="s">
        <v>785</v>
      </c>
      <c r="B287" s="200">
        <v>285</v>
      </c>
      <c r="C287" s="203" t="s">
        <v>40</v>
      </c>
      <c r="D287" s="187"/>
    </row>
    <row r="288" spans="1:4" x14ac:dyDescent="0.3">
      <c r="A288" s="202" t="s">
        <v>786</v>
      </c>
      <c r="B288" s="200">
        <v>286</v>
      </c>
      <c r="C288" s="203" t="s">
        <v>40</v>
      </c>
      <c r="D288" s="187"/>
    </row>
    <row r="289" spans="1:6" x14ac:dyDescent="0.3">
      <c r="A289" s="202" t="s">
        <v>574</v>
      </c>
      <c r="B289" s="200">
        <v>287</v>
      </c>
      <c r="C289" s="203" t="s">
        <v>574</v>
      </c>
      <c r="D289" s="187"/>
    </row>
    <row r="290" spans="1:6" x14ac:dyDescent="0.3">
      <c r="A290" s="202" t="s">
        <v>787</v>
      </c>
      <c r="B290" s="200">
        <v>288</v>
      </c>
      <c r="C290" s="203" t="s">
        <v>808</v>
      </c>
      <c r="D290" s="187"/>
    </row>
    <row r="291" spans="1:6" x14ac:dyDescent="0.3">
      <c r="A291" s="202" t="s">
        <v>788</v>
      </c>
      <c r="B291" s="200">
        <v>289</v>
      </c>
      <c r="C291" s="203" t="s">
        <v>598</v>
      </c>
      <c r="D291" s="187"/>
    </row>
    <row r="292" spans="1:6" x14ac:dyDescent="0.3">
      <c r="A292" s="202" t="s">
        <v>789</v>
      </c>
      <c r="B292" s="200">
        <v>290</v>
      </c>
      <c r="C292" s="214" t="s">
        <v>321</v>
      </c>
      <c r="D292" s="188"/>
    </row>
    <row r="293" spans="1:6" x14ac:dyDescent="0.3">
      <c r="A293" s="202" t="s">
        <v>534</v>
      </c>
      <c r="B293" s="200">
        <v>291</v>
      </c>
      <c r="C293" s="203" t="s">
        <v>534</v>
      </c>
      <c r="D293" s="187"/>
    </row>
    <row r="294" spans="1:6" x14ac:dyDescent="0.3">
      <c r="A294" s="202" t="s">
        <v>790</v>
      </c>
      <c r="B294" s="200">
        <v>292</v>
      </c>
      <c r="C294" s="203" t="s">
        <v>40</v>
      </c>
      <c r="D294" s="191"/>
    </row>
    <row r="295" spans="1:6" x14ac:dyDescent="0.3">
      <c r="A295" s="202" t="s">
        <v>791</v>
      </c>
      <c r="B295" s="200">
        <v>293</v>
      </c>
      <c r="C295" s="203" t="s">
        <v>808</v>
      </c>
      <c r="D295" s="191"/>
      <c r="F295" s="186"/>
    </row>
    <row r="296" spans="1:6" x14ac:dyDescent="0.3">
      <c r="A296" s="202" t="s">
        <v>792</v>
      </c>
      <c r="B296" s="200">
        <v>294</v>
      </c>
      <c r="C296" s="203" t="s">
        <v>40</v>
      </c>
      <c r="D296" s="187"/>
    </row>
    <row r="297" spans="1:6" x14ac:dyDescent="0.3">
      <c r="A297" s="202" t="s">
        <v>535</v>
      </c>
      <c r="B297" s="200">
        <v>295</v>
      </c>
      <c r="C297" s="203" t="s">
        <v>535</v>
      </c>
      <c r="D297" s="187"/>
    </row>
    <row r="298" spans="1:6" x14ac:dyDescent="0.3">
      <c r="A298" s="202" t="s">
        <v>793</v>
      </c>
      <c r="B298" s="200">
        <v>296</v>
      </c>
      <c r="C298" s="203" t="s">
        <v>599</v>
      </c>
      <c r="D298" s="187"/>
    </row>
    <row r="299" spans="1:6" x14ac:dyDescent="0.3">
      <c r="A299" s="212" t="s">
        <v>502</v>
      </c>
      <c r="B299" s="200">
        <v>297</v>
      </c>
      <c r="C299" s="205" t="s">
        <v>502</v>
      </c>
      <c r="D299" s="188"/>
      <c r="F299" s="186"/>
    </row>
    <row r="300" spans="1:6" x14ac:dyDescent="0.3">
      <c r="A300" s="212" t="s">
        <v>794</v>
      </c>
      <c r="B300" s="200">
        <v>298</v>
      </c>
      <c r="C300" s="205" t="s">
        <v>502</v>
      </c>
      <c r="D300" s="188"/>
    </row>
    <row r="301" spans="1:6" x14ac:dyDescent="0.3">
      <c r="A301" s="212" t="s">
        <v>795</v>
      </c>
      <c r="B301" s="200">
        <v>299</v>
      </c>
      <c r="C301" s="205" t="s">
        <v>502</v>
      </c>
      <c r="D301" s="188"/>
    </row>
    <row r="302" spans="1:6" x14ac:dyDescent="0.3">
      <c r="A302" s="212" t="s">
        <v>796</v>
      </c>
      <c r="B302" s="200">
        <v>300</v>
      </c>
      <c r="C302" s="214" t="s">
        <v>321</v>
      </c>
      <c r="D302" s="188"/>
    </row>
    <row r="303" spans="1:6" x14ac:dyDescent="0.3">
      <c r="A303" s="202" t="s">
        <v>797</v>
      </c>
      <c r="B303" s="200">
        <v>301</v>
      </c>
      <c r="C303" s="203" t="s">
        <v>40</v>
      </c>
      <c r="D303" s="187"/>
    </row>
    <row r="304" spans="1:6" x14ac:dyDescent="0.3">
      <c r="A304" s="202" t="s">
        <v>798</v>
      </c>
      <c r="B304" s="200">
        <v>302</v>
      </c>
      <c r="C304" s="203" t="s">
        <v>40</v>
      </c>
      <c r="D304" s="187"/>
      <c r="F304" s="186"/>
    </row>
    <row r="305" spans="1:4" x14ac:dyDescent="0.3">
      <c r="A305" s="202" t="s">
        <v>600</v>
      </c>
      <c r="B305" s="200">
        <v>303</v>
      </c>
      <c r="C305" s="203" t="s">
        <v>600</v>
      </c>
      <c r="D305" s="187"/>
    </row>
    <row r="306" spans="1:4" x14ac:dyDescent="0.3">
      <c r="A306" s="202" t="s">
        <v>799</v>
      </c>
      <c r="B306" s="200">
        <v>304</v>
      </c>
      <c r="C306" s="203" t="s">
        <v>40</v>
      </c>
      <c r="D306" s="182"/>
    </row>
    <row r="307" spans="1:4" x14ac:dyDescent="0.3">
      <c r="A307" s="202" t="s">
        <v>800</v>
      </c>
      <c r="B307" s="200">
        <v>305</v>
      </c>
      <c r="C307" s="203" t="s">
        <v>562</v>
      </c>
      <c r="D307" s="186"/>
    </row>
    <row r="308" spans="1:4" x14ac:dyDescent="0.3">
      <c r="A308" s="192"/>
      <c r="B308"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AP310"/>
  <sheetViews>
    <sheetView showGridLines="0" tabSelected="1" zoomScaleNormal="100" zoomScaleSheetLayoutView="50" workbookViewId="0">
      <pane xSplit="2" ySplit="5" topLeftCell="C6" activePane="bottomRight" state="frozen"/>
      <selection activeCell="CW498" sqref="CW498"/>
      <selection pane="topRight" activeCell="CW498" sqref="CW498"/>
      <selection pane="bottomLeft" activeCell="CW498" sqref="CW498"/>
      <selection pane="bottomRight" activeCell="A4" sqref="A4"/>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43" width="6.1796875" style="12"/>
    <col min="44" max="44" width="25.1796875" style="12" bestFit="1" customWidth="1"/>
    <col min="45" max="16384" width="6.1796875" style="12"/>
  </cols>
  <sheetData>
    <row r="2" spans="1:42" x14ac:dyDescent="0.25">
      <c r="A2" s="11"/>
    </row>
    <row r="3" spans="1:42" s="15" customFormat="1" ht="22.8" x14ac:dyDescent="0.4">
      <c r="A3" s="14"/>
      <c r="B3" s="14"/>
      <c r="G3" s="152" t="s">
        <v>829</v>
      </c>
      <c r="AB3" s="152" t="str">
        <f>G3</f>
        <v>March 2022 Totals by Location Moved From, and By County Moved To</v>
      </c>
    </row>
    <row r="4" spans="1:42" ht="19.2" customHeight="1" x14ac:dyDescent="0.35">
      <c r="B4" s="14"/>
    </row>
    <row r="5" spans="1:42" s="13" customFormat="1" ht="27.6" x14ac:dyDescent="0.25">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6" x14ac:dyDescent="0.3">
      <c r="A6" s="178" t="s">
        <v>41</v>
      </c>
      <c r="B6" s="179">
        <v>94</v>
      </c>
      <c r="C6" s="155">
        <v>0</v>
      </c>
      <c r="D6" s="155">
        <v>0</v>
      </c>
      <c r="E6" s="155">
        <v>1</v>
      </c>
      <c r="F6" s="155">
        <v>1</v>
      </c>
      <c r="G6" s="155">
        <v>0</v>
      </c>
      <c r="H6" s="155">
        <v>3</v>
      </c>
      <c r="I6" s="155">
        <v>0</v>
      </c>
      <c r="J6" s="155">
        <v>0</v>
      </c>
      <c r="K6" s="155">
        <v>0</v>
      </c>
      <c r="L6" s="155">
        <v>0</v>
      </c>
      <c r="M6" s="155">
        <v>1</v>
      </c>
      <c r="N6" s="155">
        <v>0</v>
      </c>
      <c r="O6" s="155">
        <v>1</v>
      </c>
      <c r="P6" s="155">
        <v>0</v>
      </c>
      <c r="Q6" s="155">
        <v>0</v>
      </c>
      <c r="R6" s="155">
        <v>0</v>
      </c>
      <c r="S6" s="155">
        <v>32</v>
      </c>
      <c r="T6" s="155">
        <v>3</v>
      </c>
      <c r="U6" s="155">
        <v>0</v>
      </c>
      <c r="V6" s="155">
        <v>0</v>
      </c>
      <c r="W6" s="155">
        <v>0</v>
      </c>
      <c r="X6" s="155">
        <v>0</v>
      </c>
      <c r="Y6" s="155">
        <v>1</v>
      </c>
      <c r="Z6" s="155">
        <v>0</v>
      </c>
      <c r="AA6" s="155">
        <v>0</v>
      </c>
      <c r="AB6" s="155">
        <v>0</v>
      </c>
      <c r="AC6" s="155">
        <v>17</v>
      </c>
      <c r="AD6" s="155">
        <v>0</v>
      </c>
      <c r="AE6" s="155">
        <v>1</v>
      </c>
      <c r="AF6" s="155">
        <v>0</v>
      </c>
      <c r="AG6" s="155">
        <v>10</v>
      </c>
      <c r="AH6" s="155">
        <v>6</v>
      </c>
      <c r="AI6" s="155">
        <v>1</v>
      </c>
      <c r="AJ6" s="155">
        <v>8</v>
      </c>
      <c r="AK6" s="155">
        <v>0</v>
      </c>
      <c r="AL6" s="155">
        <v>1</v>
      </c>
      <c r="AM6" s="155">
        <v>3</v>
      </c>
      <c r="AN6" s="155">
        <v>1</v>
      </c>
      <c r="AO6" s="155">
        <v>1</v>
      </c>
      <c r="AP6" s="155">
        <v>2</v>
      </c>
    </row>
    <row r="7" spans="1:42" customFormat="1" ht="15.6" x14ac:dyDescent="0.3">
      <c r="A7" s="178" t="s">
        <v>42</v>
      </c>
      <c r="B7" s="179">
        <v>212</v>
      </c>
      <c r="C7" s="155">
        <v>0</v>
      </c>
      <c r="D7" s="155">
        <v>2</v>
      </c>
      <c r="E7" s="155">
        <v>6</v>
      </c>
      <c r="F7" s="155">
        <v>1</v>
      </c>
      <c r="G7" s="155">
        <v>5</v>
      </c>
      <c r="H7" s="155">
        <v>15</v>
      </c>
      <c r="I7" s="155">
        <v>0</v>
      </c>
      <c r="J7" s="155">
        <v>5</v>
      </c>
      <c r="K7" s="155">
        <v>1</v>
      </c>
      <c r="L7" s="155">
        <v>0</v>
      </c>
      <c r="M7" s="155">
        <v>1</v>
      </c>
      <c r="N7" s="155">
        <v>0</v>
      </c>
      <c r="O7" s="155">
        <v>0</v>
      </c>
      <c r="P7" s="155">
        <v>2</v>
      </c>
      <c r="Q7" s="155">
        <v>0</v>
      </c>
      <c r="R7" s="155">
        <v>1</v>
      </c>
      <c r="S7" s="155">
        <v>47</v>
      </c>
      <c r="T7" s="155">
        <v>11</v>
      </c>
      <c r="U7" s="155">
        <v>0</v>
      </c>
      <c r="V7" s="155">
        <v>1</v>
      </c>
      <c r="W7" s="155">
        <v>10</v>
      </c>
      <c r="X7" s="155">
        <v>0</v>
      </c>
      <c r="Y7" s="155">
        <v>1</v>
      </c>
      <c r="Z7" s="155">
        <v>2</v>
      </c>
      <c r="AA7" s="155">
        <v>0</v>
      </c>
      <c r="AB7" s="155">
        <v>1</v>
      </c>
      <c r="AC7" s="155">
        <v>24</v>
      </c>
      <c r="AD7" s="155">
        <v>0</v>
      </c>
      <c r="AE7" s="155">
        <v>2</v>
      </c>
      <c r="AF7" s="155">
        <v>0</v>
      </c>
      <c r="AG7" s="155">
        <v>15</v>
      </c>
      <c r="AH7" s="155">
        <v>23</v>
      </c>
      <c r="AI7" s="155">
        <v>3</v>
      </c>
      <c r="AJ7" s="155">
        <v>12</v>
      </c>
      <c r="AK7" s="155">
        <v>0</v>
      </c>
      <c r="AL7" s="155">
        <v>1</v>
      </c>
      <c r="AM7" s="155">
        <v>8</v>
      </c>
      <c r="AN7" s="155">
        <v>2</v>
      </c>
      <c r="AO7" s="155">
        <v>2</v>
      </c>
      <c r="AP7" s="155">
        <v>8</v>
      </c>
    </row>
    <row r="8" spans="1:42" customFormat="1" ht="15.6" x14ac:dyDescent="0.3">
      <c r="A8" s="178" t="s">
        <v>43</v>
      </c>
      <c r="B8" s="179">
        <v>604</v>
      </c>
      <c r="C8" s="155">
        <v>1</v>
      </c>
      <c r="D8" s="155">
        <v>2</v>
      </c>
      <c r="E8" s="155">
        <v>7</v>
      </c>
      <c r="F8" s="155">
        <v>7</v>
      </c>
      <c r="G8" s="155">
        <v>8</v>
      </c>
      <c r="H8" s="155">
        <v>45</v>
      </c>
      <c r="I8" s="155">
        <v>0</v>
      </c>
      <c r="J8" s="155">
        <v>8</v>
      </c>
      <c r="K8" s="155">
        <v>4</v>
      </c>
      <c r="L8" s="155">
        <v>0</v>
      </c>
      <c r="M8" s="155">
        <v>3</v>
      </c>
      <c r="N8" s="155">
        <v>0</v>
      </c>
      <c r="O8" s="155">
        <v>4</v>
      </c>
      <c r="P8" s="155">
        <v>5</v>
      </c>
      <c r="Q8" s="155">
        <v>8</v>
      </c>
      <c r="R8" s="155">
        <v>6</v>
      </c>
      <c r="S8" s="155">
        <v>179</v>
      </c>
      <c r="T8" s="155">
        <v>17</v>
      </c>
      <c r="U8" s="155">
        <v>5</v>
      </c>
      <c r="V8" s="155">
        <v>1</v>
      </c>
      <c r="W8" s="155">
        <v>0</v>
      </c>
      <c r="X8" s="155">
        <v>0</v>
      </c>
      <c r="Y8" s="155">
        <v>2</v>
      </c>
      <c r="Z8" s="155">
        <v>3</v>
      </c>
      <c r="AA8" s="155">
        <v>0</v>
      </c>
      <c r="AB8" s="155">
        <v>3</v>
      </c>
      <c r="AC8" s="155">
        <v>77</v>
      </c>
      <c r="AD8" s="155">
        <v>5</v>
      </c>
      <c r="AE8" s="155">
        <v>1</v>
      </c>
      <c r="AF8" s="155">
        <v>0</v>
      </c>
      <c r="AG8" s="155">
        <v>76</v>
      </c>
      <c r="AH8" s="155">
        <v>48</v>
      </c>
      <c r="AI8" s="155">
        <v>4</v>
      </c>
      <c r="AJ8" s="155">
        <v>29</v>
      </c>
      <c r="AK8" s="155">
        <v>0</v>
      </c>
      <c r="AL8" s="155">
        <v>7</v>
      </c>
      <c r="AM8" s="155">
        <v>18</v>
      </c>
      <c r="AN8" s="155">
        <v>3</v>
      </c>
      <c r="AO8" s="155">
        <v>7</v>
      </c>
      <c r="AP8" s="155">
        <v>11</v>
      </c>
    </row>
    <row r="9" spans="1:42" customFormat="1" ht="15.6" x14ac:dyDescent="0.3">
      <c r="A9" s="178" t="s">
        <v>44</v>
      </c>
      <c r="B9" s="179">
        <v>58</v>
      </c>
      <c r="C9" s="155">
        <v>0</v>
      </c>
      <c r="D9" s="155">
        <v>0</v>
      </c>
      <c r="E9" s="155">
        <v>2</v>
      </c>
      <c r="F9" s="155">
        <v>1</v>
      </c>
      <c r="G9" s="155">
        <v>0</v>
      </c>
      <c r="H9" s="155">
        <v>3</v>
      </c>
      <c r="I9" s="155">
        <v>0</v>
      </c>
      <c r="J9" s="155">
        <v>0</v>
      </c>
      <c r="K9" s="155">
        <v>0</v>
      </c>
      <c r="L9" s="155">
        <v>0</v>
      </c>
      <c r="M9" s="155">
        <v>1</v>
      </c>
      <c r="N9" s="155">
        <v>0</v>
      </c>
      <c r="O9" s="155">
        <v>1</v>
      </c>
      <c r="P9" s="155">
        <v>0</v>
      </c>
      <c r="Q9" s="155">
        <v>0</v>
      </c>
      <c r="R9" s="155">
        <v>0</v>
      </c>
      <c r="S9" s="155">
        <v>21</v>
      </c>
      <c r="T9" s="155">
        <v>2</v>
      </c>
      <c r="U9" s="155">
        <v>0</v>
      </c>
      <c r="V9" s="155">
        <v>0</v>
      </c>
      <c r="W9" s="155">
        <v>0</v>
      </c>
      <c r="X9" s="155">
        <v>0</v>
      </c>
      <c r="Y9" s="155">
        <v>1</v>
      </c>
      <c r="Z9" s="155">
        <v>0</v>
      </c>
      <c r="AA9" s="155">
        <v>0</v>
      </c>
      <c r="AB9" s="155">
        <v>0</v>
      </c>
      <c r="AC9" s="155">
        <v>6</v>
      </c>
      <c r="AD9" s="155">
        <v>0</v>
      </c>
      <c r="AE9" s="155">
        <v>1</v>
      </c>
      <c r="AF9" s="155">
        <v>0</v>
      </c>
      <c r="AG9" s="155">
        <v>3</v>
      </c>
      <c r="AH9" s="155">
        <v>6</v>
      </c>
      <c r="AI9" s="155">
        <v>0</v>
      </c>
      <c r="AJ9" s="155">
        <v>4</v>
      </c>
      <c r="AK9" s="155">
        <v>0</v>
      </c>
      <c r="AL9" s="155">
        <v>0</v>
      </c>
      <c r="AM9" s="155">
        <v>2</v>
      </c>
      <c r="AN9" s="155">
        <v>1</v>
      </c>
      <c r="AO9" s="155">
        <v>1</v>
      </c>
      <c r="AP9" s="155">
        <v>2</v>
      </c>
    </row>
    <row r="10" spans="1:42" customFormat="1" ht="15.6" x14ac:dyDescent="0.3">
      <c r="A10" s="178" t="s">
        <v>45</v>
      </c>
      <c r="B10" s="179">
        <v>3334</v>
      </c>
      <c r="C10" s="155">
        <v>4</v>
      </c>
      <c r="D10" s="155">
        <v>4</v>
      </c>
      <c r="E10" s="155">
        <v>53</v>
      </c>
      <c r="F10" s="155">
        <v>7</v>
      </c>
      <c r="G10" s="155">
        <v>42</v>
      </c>
      <c r="H10" s="155">
        <v>288</v>
      </c>
      <c r="I10" s="155">
        <v>0</v>
      </c>
      <c r="J10" s="155">
        <v>26</v>
      </c>
      <c r="K10" s="155">
        <v>6</v>
      </c>
      <c r="L10" s="155">
        <v>1</v>
      </c>
      <c r="M10" s="155">
        <v>14</v>
      </c>
      <c r="N10" s="155">
        <v>0</v>
      </c>
      <c r="O10" s="155">
        <v>24</v>
      </c>
      <c r="P10" s="155">
        <v>25</v>
      </c>
      <c r="Q10" s="155">
        <v>61</v>
      </c>
      <c r="R10" s="155">
        <v>25</v>
      </c>
      <c r="S10" s="155">
        <v>1390</v>
      </c>
      <c r="T10" s="155">
        <v>176</v>
      </c>
      <c r="U10" s="155">
        <v>8</v>
      </c>
      <c r="V10" s="155">
        <v>6</v>
      </c>
      <c r="W10" s="155">
        <v>22</v>
      </c>
      <c r="X10" s="155">
        <v>3</v>
      </c>
      <c r="Y10" s="155">
        <v>14</v>
      </c>
      <c r="Z10" s="155">
        <v>12</v>
      </c>
      <c r="AA10" s="155">
        <v>9</v>
      </c>
      <c r="AB10" s="155">
        <v>0</v>
      </c>
      <c r="AC10" s="155">
        <v>281</v>
      </c>
      <c r="AD10" s="155">
        <v>17</v>
      </c>
      <c r="AE10" s="155">
        <v>32</v>
      </c>
      <c r="AF10" s="155">
        <v>4</v>
      </c>
      <c r="AG10" s="155">
        <v>245</v>
      </c>
      <c r="AH10" s="155">
        <v>147</v>
      </c>
      <c r="AI10" s="155">
        <v>17</v>
      </c>
      <c r="AJ10" s="155">
        <v>151</v>
      </c>
      <c r="AK10" s="155">
        <v>1</v>
      </c>
      <c r="AL10" s="155">
        <v>18</v>
      </c>
      <c r="AM10" s="155">
        <v>100</v>
      </c>
      <c r="AN10" s="155">
        <v>14</v>
      </c>
      <c r="AO10" s="155">
        <v>27</v>
      </c>
      <c r="AP10" s="155">
        <v>60</v>
      </c>
    </row>
    <row r="11" spans="1:42" customFormat="1" ht="15.6" x14ac:dyDescent="0.3">
      <c r="A11" s="178" t="s">
        <v>46</v>
      </c>
      <c r="B11" s="179">
        <v>436</v>
      </c>
      <c r="C11" s="155">
        <v>0</v>
      </c>
      <c r="D11" s="155">
        <v>0</v>
      </c>
      <c r="E11" s="155">
        <v>16</v>
      </c>
      <c r="F11" s="155">
        <v>4</v>
      </c>
      <c r="G11" s="155">
        <v>4</v>
      </c>
      <c r="H11" s="155">
        <v>28</v>
      </c>
      <c r="I11" s="155">
        <v>0</v>
      </c>
      <c r="J11" s="155">
        <v>4</v>
      </c>
      <c r="K11" s="155">
        <v>1</v>
      </c>
      <c r="L11" s="155">
        <v>0</v>
      </c>
      <c r="M11" s="155">
        <v>2</v>
      </c>
      <c r="N11" s="155">
        <v>0</v>
      </c>
      <c r="O11" s="155">
        <v>4</v>
      </c>
      <c r="P11" s="155">
        <v>3</v>
      </c>
      <c r="Q11" s="155">
        <v>8</v>
      </c>
      <c r="R11" s="155">
        <v>2</v>
      </c>
      <c r="S11" s="155">
        <v>137</v>
      </c>
      <c r="T11" s="155">
        <v>21</v>
      </c>
      <c r="U11" s="155">
        <v>2</v>
      </c>
      <c r="V11" s="155">
        <v>0</v>
      </c>
      <c r="W11" s="155">
        <v>6</v>
      </c>
      <c r="X11" s="155">
        <v>0</v>
      </c>
      <c r="Y11" s="155">
        <v>2</v>
      </c>
      <c r="Z11" s="155">
        <v>0</v>
      </c>
      <c r="AA11" s="155">
        <v>2</v>
      </c>
      <c r="AB11" s="155">
        <v>0</v>
      </c>
      <c r="AC11" s="155">
        <v>49</v>
      </c>
      <c r="AD11" s="155">
        <v>3</v>
      </c>
      <c r="AE11" s="155">
        <v>6</v>
      </c>
      <c r="AF11" s="155">
        <v>2</v>
      </c>
      <c r="AG11" s="155">
        <v>37</v>
      </c>
      <c r="AH11" s="155">
        <v>21</v>
      </c>
      <c r="AI11" s="155">
        <v>5</v>
      </c>
      <c r="AJ11" s="155">
        <v>23</v>
      </c>
      <c r="AK11" s="155">
        <v>0</v>
      </c>
      <c r="AL11" s="155">
        <v>1</v>
      </c>
      <c r="AM11" s="155">
        <v>23</v>
      </c>
      <c r="AN11" s="155">
        <v>2</v>
      </c>
      <c r="AO11" s="155">
        <v>4</v>
      </c>
      <c r="AP11" s="155">
        <v>14</v>
      </c>
    </row>
    <row r="12" spans="1:42" customFormat="1" ht="15.6" x14ac:dyDescent="0.3">
      <c r="A12" s="178" t="s">
        <v>47</v>
      </c>
      <c r="B12" s="179">
        <v>75</v>
      </c>
      <c r="C12" s="155">
        <v>0</v>
      </c>
      <c r="D12" s="155">
        <v>0</v>
      </c>
      <c r="E12" s="155">
        <v>0</v>
      </c>
      <c r="F12" s="155">
        <v>1</v>
      </c>
      <c r="G12" s="155">
        <v>0</v>
      </c>
      <c r="H12" s="155">
        <v>5</v>
      </c>
      <c r="I12" s="155">
        <v>0</v>
      </c>
      <c r="J12" s="155">
        <v>0</v>
      </c>
      <c r="K12" s="155">
        <v>0</v>
      </c>
      <c r="L12" s="155">
        <v>1</v>
      </c>
      <c r="M12" s="155">
        <v>0</v>
      </c>
      <c r="N12" s="155">
        <v>0</v>
      </c>
      <c r="O12" s="155">
        <v>0</v>
      </c>
      <c r="P12" s="155">
        <v>0</v>
      </c>
      <c r="Q12" s="155">
        <v>0</v>
      </c>
      <c r="R12" s="155">
        <v>0</v>
      </c>
      <c r="S12" s="155">
        <v>32</v>
      </c>
      <c r="T12" s="155">
        <v>11</v>
      </c>
      <c r="U12" s="155">
        <v>0</v>
      </c>
      <c r="V12" s="155">
        <v>0</v>
      </c>
      <c r="W12" s="155">
        <v>0</v>
      </c>
      <c r="X12" s="155">
        <v>0</v>
      </c>
      <c r="Y12" s="155">
        <v>0</v>
      </c>
      <c r="Z12" s="155">
        <v>0</v>
      </c>
      <c r="AA12" s="155">
        <v>0</v>
      </c>
      <c r="AB12" s="155">
        <v>0</v>
      </c>
      <c r="AC12" s="155">
        <v>2</v>
      </c>
      <c r="AD12" s="155">
        <v>1</v>
      </c>
      <c r="AE12" s="155">
        <v>0</v>
      </c>
      <c r="AF12" s="155">
        <v>1</v>
      </c>
      <c r="AG12" s="155">
        <v>11</v>
      </c>
      <c r="AH12" s="155">
        <v>3</v>
      </c>
      <c r="AI12" s="155">
        <v>0</v>
      </c>
      <c r="AJ12" s="155">
        <v>2</v>
      </c>
      <c r="AK12" s="155">
        <v>0</v>
      </c>
      <c r="AL12" s="155">
        <v>0</v>
      </c>
      <c r="AM12" s="155">
        <v>1</v>
      </c>
      <c r="AN12" s="155">
        <v>0</v>
      </c>
      <c r="AO12" s="155">
        <v>1</v>
      </c>
      <c r="AP12" s="155">
        <v>3</v>
      </c>
    </row>
    <row r="13" spans="1:42" customFormat="1" ht="15.6" x14ac:dyDescent="0.3">
      <c r="A13" s="178" t="s">
        <v>48</v>
      </c>
      <c r="B13" s="179">
        <v>13</v>
      </c>
      <c r="C13" s="155">
        <v>0</v>
      </c>
      <c r="D13" s="155">
        <v>0</v>
      </c>
      <c r="E13" s="155">
        <v>0</v>
      </c>
      <c r="F13" s="155">
        <v>0</v>
      </c>
      <c r="G13" s="155">
        <v>1</v>
      </c>
      <c r="H13" s="155">
        <v>2</v>
      </c>
      <c r="I13" s="155">
        <v>0</v>
      </c>
      <c r="J13" s="155">
        <v>0</v>
      </c>
      <c r="K13" s="155">
        <v>0</v>
      </c>
      <c r="L13" s="155">
        <v>0</v>
      </c>
      <c r="M13" s="155">
        <v>0</v>
      </c>
      <c r="N13" s="155">
        <v>0</v>
      </c>
      <c r="O13" s="155">
        <v>0</v>
      </c>
      <c r="P13" s="155">
        <v>0</v>
      </c>
      <c r="Q13" s="155">
        <v>0</v>
      </c>
      <c r="R13" s="155">
        <v>0</v>
      </c>
      <c r="S13" s="155">
        <v>5</v>
      </c>
      <c r="T13" s="155">
        <v>0</v>
      </c>
      <c r="U13" s="155">
        <v>0</v>
      </c>
      <c r="V13" s="155">
        <v>0</v>
      </c>
      <c r="W13" s="155">
        <v>0</v>
      </c>
      <c r="X13" s="155">
        <v>0</v>
      </c>
      <c r="Y13" s="155">
        <v>0</v>
      </c>
      <c r="Z13" s="155">
        <v>0</v>
      </c>
      <c r="AA13" s="155">
        <v>0</v>
      </c>
      <c r="AB13" s="155">
        <v>0</v>
      </c>
      <c r="AC13" s="155">
        <v>2</v>
      </c>
      <c r="AD13" s="155">
        <v>0</v>
      </c>
      <c r="AE13" s="155">
        <v>0</v>
      </c>
      <c r="AF13" s="155">
        <v>0</v>
      </c>
      <c r="AG13" s="155">
        <v>0</v>
      </c>
      <c r="AH13" s="155">
        <v>1</v>
      </c>
      <c r="AI13" s="155">
        <v>0</v>
      </c>
      <c r="AJ13" s="155">
        <v>1</v>
      </c>
      <c r="AK13" s="155">
        <v>0</v>
      </c>
      <c r="AL13" s="155">
        <v>0</v>
      </c>
      <c r="AM13" s="155">
        <v>1</v>
      </c>
      <c r="AN13" s="155">
        <v>0</v>
      </c>
      <c r="AO13" s="155">
        <v>0</v>
      </c>
      <c r="AP13" s="155">
        <v>0</v>
      </c>
    </row>
    <row r="14" spans="1:42" customFormat="1" ht="15.6" x14ac:dyDescent="0.3">
      <c r="A14" s="178" t="s">
        <v>49</v>
      </c>
      <c r="B14" s="179">
        <v>681</v>
      </c>
      <c r="C14" s="155">
        <v>0</v>
      </c>
      <c r="D14" s="155">
        <v>0</v>
      </c>
      <c r="E14" s="155">
        <v>13</v>
      </c>
      <c r="F14" s="155">
        <v>4</v>
      </c>
      <c r="G14" s="155">
        <v>10</v>
      </c>
      <c r="H14" s="155">
        <v>39</v>
      </c>
      <c r="I14" s="155">
        <v>0</v>
      </c>
      <c r="J14" s="155">
        <v>2</v>
      </c>
      <c r="K14" s="155">
        <v>5</v>
      </c>
      <c r="L14" s="155">
        <v>0</v>
      </c>
      <c r="M14" s="155">
        <v>5</v>
      </c>
      <c r="N14" s="155">
        <v>0</v>
      </c>
      <c r="O14" s="155">
        <v>2</v>
      </c>
      <c r="P14" s="155">
        <v>5</v>
      </c>
      <c r="Q14" s="155">
        <v>19</v>
      </c>
      <c r="R14" s="155">
        <v>2</v>
      </c>
      <c r="S14" s="155">
        <v>287</v>
      </c>
      <c r="T14" s="155">
        <v>41</v>
      </c>
      <c r="U14" s="155">
        <v>1</v>
      </c>
      <c r="V14" s="155">
        <v>4</v>
      </c>
      <c r="W14" s="155">
        <v>6</v>
      </c>
      <c r="X14" s="155">
        <v>0</v>
      </c>
      <c r="Y14" s="155">
        <v>3</v>
      </c>
      <c r="Z14" s="155">
        <v>0</v>
      </c>
      <c r="AA14" s="155">
        <v>4</v>
      </c>
      <c r="AB14" s="155">
        <v>1</v>
      </c>
      <c r="AC14" s="155">
        <v>66</v>
      </c>
      <c r="AD14" s="155">
        <v>0</v>
      </c>
      <c r="AE14" s="155">
        <v>3</v>
      </c>
      <c r="AF14" s="155">
        <v>1</v>
      </c>
      <c r="AG14" s="155">
        <v>54</v>
      </c>
      <c r="AH14" s="155">
        <v>35</v>
      </c>
      <c r="AI14" s="155">
        <v>0</v>
      </c>
      <c r="AJ14" s="155">
        <v>29</v>
      </c>
      <c r="AK14" s="155">
        <v>0</v>
      </c>
      <c r="AL14" s="155">
        <v>4</v>
      </c>
      <c r="AM14" s="155">
        <v>13</v>
      </c>
      <c r="AN14" s="155">
        <v>6</v>
      </c>
      <c r="AO14" s="155">
        <v>4</v>
      </c>
      <c r="AP14" s="155">
        <v>13</v>
      </c>
    </row>
    <row r="15" spans="1:42" customFormat="1" ht="15.6" x14ac:dyDescent="0.3">
      <c r="A15" s="178" t="s">
        <v>50</v>
      </c>
      <c r="B15" s="179">
        <v>247</v>
      </c>
      <c r="C15" s="155">
        <v>0</v>
      </c>
      <c r="D15" s="155">
        <v>0</v>
      </c>
      <c r="E15" s="155">
        <v>4</v>
      </c>
      <c r="F15" s="155">
        <v>0</v>
      </c>
      <c r="G15" s="155">
        <v>2</v>
      </c>
      <c r="H15" s="155">
        <v>6</v>
      </c>
      <c r="I15" s="155">
        <v>0</v>
      </c>
      <c r="J15" s="155">
        <v>4</v>
      </c>
      <c r="K15" s="155">
        <v>0</v>
      </c>
      <c r="L15" s="155">
        <v>0</v>
      </c>
      <c r="M15" s="155">
        <v>3</v>
      </c>
      <c r="N15" s="155">
        <v>0</v>
      </c>
      <c r="O15" s="155">
        <v>1</v>
      </c>
      <c r="P15" s="155">
        <v>1</v>
      </c>
      <c r="Q15" s="155">
        <v>5</v>
      </c>
      <c r="R15" s="155">
        <v>0</v>
      </c>
      <c r="S15" s="155">
        <v>110</v>
      </c>
      <c r="T15" s="155">
        <v>10</v>
      </c>
      <c r="U15" s="155">
        <v>1</v>
      </c>
      <c r="V15" s="155">
        <v>1</v>
      </c>
      <c r="W15" s="155">
        <v>0</v>
      </c>
      <c r="X15" s="155">
        <v>0</v>
      </c>
      <c r="Y15" s="155">
        <v>2</v>
      </c>
      <c r="Z15" s="155">
        <v>0</v>
      </c>
      <c r="AA15" s="155">
        <v>0</v>
      </c>
      <c r="AB15" s="155">
        <v>0</v>
      </c>
      <c r="AC15" s="155">
        <v>34</v>
      </c>
      <c r="AD15" s="155">
        <v>0</v>
      </c>
      <c r="AE15" s="155">
        <v>1</v>
      </c>
      <c r="AF15" s="155">
        <v>0</v>
      </c>
      <c r="AG15" s="155">
        <v>19</v>
      </c>
      <c r="AH15" s="155">
        <v>6</v>
      </c>
      <c r="AI15" s="155">
        <v>2</v>
      </c>
      <c r="AJ15" s="155">
        <v>18</v>
      </c>
      <c r="AK15" s="155">
        <v>0</v>
      </c>
      <c r="AL15" s="155">
        <v>1</v>
      </c>
      <c r="AM15" s="155">
        <v>6</v>
      </c>
      <c r="AN15" s="155">
        <v>0</v>
      </c>
      <c r="AO15" s="155">
        <v>1</v>
      </c>
      <c r="AP15" s="155">
        <v>9</v>
      </c>
    </row>
    <row r="16" spans="1:42" customFormat="1" ht="15.6" x14ac:dyDescent="0.3">
      <c r="A16" s="178" t="s">
        <v>51</v>
      </c>
      <c r="B16" s="179">
        <v>269</v>
      </c>
      <c r="C16" s="155">
        <v>0</v>
      </c>
      <c r="D16" s="155">
        <v>0</v>
      </c>
      <c r="E16" s="155">
        <v>1</v>
      </c>
      <c r="F16" s="155">
        <v>1</v>
      </c>
      <c r="G16" s="155">
        <v>0</v>
      </c>
      <c r="H16" s="155">
        <v>18</v>
      </c>
      <c r="I16" s="155">
        <v>0</v>
      </c>
      <c r="J16" s="155">
        <v>1</v>
      </c>
      <c r="K16" s="155">
        <v>2</v>
      </c>
      <c r="L16" s="155">
        <v>1</v>
      </c>
      <c r="M16" s="155">
        <v>0</v>
      </c>
      <c r="N16" s="155">
        <v>0</v>
      </c>
      <c r="O16" s="155">
        <v>0</v>
      </c>
      <c r="P16" s="155">
        <v>4</v>
      </c>
      <c r="Q16" s="155">
        <v>9</v>
      </c>
      <c r="R16" s="155">
        <v>1</v>
      </c>
      <c r="S16" s="155">
        <v>93</v>
      </c>
      <c r="T16" s="155">
        <v>18</v>
      </c>
      <c r="U16" s="155">
        <v>0</v>
      </c>
      <c r="V16" s="155">
        <v>3</v>
      </c>
      <c r="W16" s="155">
        <v>1</v>
      </c>
      <c r="X16" s="155">
        <v>0</v>
      </c>
      <c r="Y16" s="155">
        <v>0</v>
      </c>
      <c r="Z16" s="155">
        <v>0</v>
      </c>
      <c r="AA16" s="155">
        <v>0</v>
      </c>
      <c r="AB16" s="155">
        <v>0</v>
      </c>
      <c r="AC16" s="155">
        <v>47</v>
      </c>
      <c r="AD16" s="155">
        <v>0</v>
      </c>
      <c r="AE16" s="155">
        <v>2</v>
      </c>
      <c r="AF16" s="155">
        <v>0</v>
      </c>
      <c r="AG16" s="155">
        <v>26</v>
      </c>
      <c r="AH16" s="155">
        <v>12</v>
      </c>
      <c r="AI16" s="155">
        <v>2</v>
      </c>
      <c r="AJ16" s="155">
        <v>14</v>
      </c>
      <c r="AK16" s="155">
        <v>0</v>
      </c>
      <c r="AL16" s="155">
        <v>0</v>
      </c>
      <c r="AM16" s="155">
        <v>7</v>
      </c>
      <c r="AN16" s="155">
        <v>1</v>
      </c>
      <c r="AO16" s="155">
        <v>0</v>
      </c>
      <c r="AP16" s="155">
        <v>5</v>
      </c>
    </row>
    <row r="17" spans="1:42" customFormat="1" ht="15.6" x14ac:dyDescent="0.3">
      <c r="A17" s="178" t="s">
        <v>52</v>
      </c>
      <c r="B17" s="179">
        <v>597</v>
      </c>
      <c r="C17" s="155">
        <v>2</v>
      </c>
      <c r="D17" s="155">
        <v>45</v>
      </c>
      <c r="E17" s="155">
        <v>22</v>
      </c>
      <c r="F17" s="155">
        <v>2</v>
      </c>
      <c r="G17" s="155">
        <v>11</v>
      </c>
      <c r="H17" s="155">
        <v>33</v>
      </c>
      <c r="I17" s="155">
        <v>0</v>
      </c>
      <c r="J17" s="155">
        <v>9</v>
      </c>
      <c r="K17" s="155">
        <v>2</v>
      </c>
      <c r="L17" s="155">
        <v>1</v>
      </c>
      <c r="M17" s="155">
        <v>7</v>
      </c>
      <c r="N17" s="155">
        <v>3</v>
      </c>
      <c r="O17" s="155">
        <v>5</v>
      </c>
      <c r="P17" s="155">
        <v>10</v>
      </c>
      <c r="Q17" s="155">
        <v>7</v>
      </c>
      <c r="R17" s="155">
        <v>7</v>
      </c>
      <c r="S17" s="155">
        <v>59</v>
      </c>
      <c r="T17" s="155">
        <v>12</v>
      </c>
      <c r="U17" s="155">
        <v>0</v>
      </c>
      <c r="V17" s="155">
        <v>0</v>
      </c>
      <c r="W17" s="155">
        <v>10</v>
      </c>
      <c r="X17" s="155">
        <v>2</v>
      </c>
      <c r="Y17" s="155">
        <v>4</v>
      </c>
      <c r="Z17" s="155">
        <v>1</v>
      </c>
      <c r="AA17" s="155">
        <v>2</v>
      </c>
      <c r="AB17" s="155">
        <v>8</v>
      </c>
      <c r="AC17" s="155">
        <v>26</v>
      </c>
      <c r="AD17" s="155">
        <v>0</v>
      </c>
      <c r="AE17" s="155">
        <v>4</v>
      </c>
      <c r="AF17" s="155">
        <v>1</v>
      </c>
      <c r="AG17" s="155">
        <v>31</v>
      </c>
      <c r="AH17" s="155">
        <v>179</v>
      </c>
      <c r="AI17" s="155">
        <v>16</v>
      </c>
      <c r="AJ17" s="155">
        <v>11</v>
      </c>
      <c r="AK17" s="155">
        <v>0</v>
      </c>
      <c r="AL17" s="155">
        <v>10</v>
      </c>
      <c r="AM17" s="155">
        <v>10</v>
      </c>
      <c r="AN17" s="155">
        <v>30</v>
      </c>
      <c r="AO17" s="155">
        <v>4</v>
      </c>
      <c r="AP17" s="155">
        <v>11</v>
      </c>
    </row>
    <row r="18" spans="1:42" customFormat="1" ht="15.6" x14ac:dyDescent="0.3">
      <c r="A18" s="178" t="s">
        <v>53</v>
      </c>
      <c r="B18" s="179">
        <v>301</v>
      </c>
      <c r="C18" s="155">
        <v>0</v>
      </c>
      <c r="D18" s="155">
        <v>0</v>
      </c>
      <c r="E18" s="155">
        <v>6</v>
      </c>
      <c r="F18" s="155">
        <v>2</v>
      </c>
      <c r="G18" s="155">
        <v>1</v>
      </c>
      <c r="H18" s="155">
        <v>12</v>
      </c>
      <c r="I18" s="155">
        <v>0</v>
      </c>
      <c r="J18" s="155">
        <v>1</v>
      </c>
      <c r="K18" s="155">
        <v>0</v>
      </c>
      <c r="L18" s="155">
        <v>0</v>
      </c>
      <c r="M18" s="155">
        <v>0</v>
      </c>
      <c r="N18" s="155">
        <v>0</v>
      </c>
      <c r="O18" s="155">
        <v>1</v>
      </c>
      <c r="P18" s="155">
        <v>2</v>
      </c>
      <c r="Q18" s="155">
        <v>4</v>
      </c>
      <c r="R18" s="155">
        <v>3</v>
      </c>
      <c r="S18" s="155">
        <v>171</v>
      </c>
      <c r="T18" s="155">
        <v>10</v>
      </c>
      <c r="U18" s="155">
        <v>1</v>
      </c>
      <c r="V18" s="155">
        <v>3</v>
      </c>
      <c r="W18" s="155">
        <v>0</v>
      </c>
      <c r="X18" s="155">
        <v>0</v>
      </c>
      <c r="Y18" s="155">
        <v>1</v>
      </c>
      <c r="Z18" s="155">
        <v>0</v>
      </c>
      <c r="AA18" s="155">
        <v>0</v>
      </c>
      <c r="AB18" s="155">
        <v>0</v>
      </c>
      <c r="AC18" s="155">
        <v>27</v>
      </c>
      <c r="AD18" s="155">
        <v>1</v>
      </c>
      <c r="AE18" s="155">
        <v>2</v>
      </c>
      <c r="AF18" s="155">
        <v>0</v>
      </c>
      <c r="AG18" s="155">
        <v>17</v>
      </c>
      <c r="AH18" s="155">
        <v>9</v>
      </c>
      <c r="AI18" s="155">
        <v>1</v>
      </c>
      <c r="AJ18" s="155">
        <v>5</v>
      </c>
      <c r="AK18" s="155">
        <v>0</v>
      </c>
      <c r="AL18" s="155">
        <v>2</v>
      </c>
      <c r="AM18" s="155">
        <v>5</v>
      </c>
      <c r="AN18" s="155">
        <v>1</v>
      </c>
      <c r="AO18" s="155">
        <v>4</v>
      </c>
      <c r="AP18" s="155">
        <v>9</v>
      </c>
    </row>
    <row r="19" spans="1:42" customFormat="1" ht="15.6" x14ac:dyDescent="0.3">
      <c r="A19" s="178" t="s">
        <v>54</v>
      </c>
      <c r="B19" s="179">
        <v>141</v>
      </c>
      <c r="C19" s="155">
        <v>1</v>
      </c>
      <c r="D19" s="155">
        <v>0</v>
      </c>
      <c r="E19" s="155">
        <v>3</v>
      </c>
      <c r="F19" s="155">
        <v>2</v>
      </c>
      <c r="G19" s="155">
        <v>2</v>
      </c>
      <c r="H19" s="155">
        <v>6</v>
      </c>
      <c r="I19" s="155">
        <v>0</v>
      </c>
      <c r="J19" s="155">
        <v>0</v>
      </c>
      <c r="K19" s="155">
        <v>0</v>
      </c>
      <c r="L19" s="155">
        <v>0</v>
      </c>
      <c r="M19" s="155">
        <v>1</v>
      </c>
      <c r="N19" s="155">
        <v>0</v>
      </c>
      <c r="O19" s="155">
        <v>1</v>
      </c>
      <c r="P19" s="155">
        <v>0</v>
      </c>
      <c r="Q19" s="155">
        <v>5</v>
      </c>
      <c r="R19" s="155">
        <v>0</v>
      </c>
      <c r="S19" s="155">
        <v>54</v>
      </c>
      <c r="T19" s="155">
        <v>1</v>
      </c>
      <c r="U19" s="155">
        <v>1</v>
      </c>
      <c r="V19" s="155">
        <v>1</v>
      </c>
      <c r="W19" s="155">
        <v>1</v>
      </c>
      <c r="X19" s="155">
        <v>0</v>
      </c>
      <c r="Y19" s="155">
        <v>1</v>
      </c>
      <c r="Z19" s="155">
        <v>0</v>
      </c>
      <c r="AA19" s="155">
        <v>0</v>
      </c>
      <c r="AB19" s="155">
        <v>0</v>
      </c>
      <c r="AC19" s="155">
        <v>19</v>
      </c>
      <c r="AD19" s="155">
        <v>0</v>
      </c>
      <c r="AE19" s="155">
        <v>3</v>
      </c>
      <c r="AF19" s="155">
        <v>0</v>
      </c>
      <c r="AG19" s="155">
        <v>17</v>
      </c>
      <c r="AH19" s="155">
        <v>2</v>
      </c>
      <c r="AI19" s="155">
        <v>1</v>
      </c>
      <c r="AJ19" s="155">
        <v>6</v>
      </c>
      <c r="AK19" s="155">
        <v>0</v>
      </c>
      <c r="AL19" s="155">
        <v>0</v>
      </c>
      <c r="AM19" s="155">
        <v>8</v>
      </c>
      <c r="AN19" s="155">
        <v>1</v>
      </c>
      <c r="AO19" s="155">
        <v>1</v>
      </c>
      <c r="AP19" s="155">
        <v>3</v>
      </c>
    </row>
    <row r="20" spans="1:42" customFormat="1" ht="15.6" x14ac:dyDescent="0.3">
      <c r="A20" s="178" t="s">
        <v>55</v>
      </c>
      <c r="B20" s="179">
        <v>78</v>
      </c>
      <c r="C20" s="155">
        <v>0</v>
      </c>
      <c r="D20" s="155">
        <v>0</v>
      </c>
      <c r="E20" s="155">
        <v>0</v>
      </c>
      <c r="F20" s="155">
        <v>1</v>
      </c>
      <c r="G20" s="155">
        <v>0</v>
      </c>
      <c r="H20" s="155">
        <v>5</v>
      </c>
      <c r="I20" s="155">
        <v>0</v>
      </c>
      <c r="J20" s="155">
        <v>0</v>
      </c>
      <c r="K20" s="155">
        <v>0</v>
      </c>
      <c r="L20" s="155">
        <v>0</v>
      </c>
      <c r="M20" s="155">
        <v>0</v>
      </c>
      <c r="N20" s="155">
        <v>0</v>
      </c>
      <c r="O20" s="155">
        <v>0</v>
      </c>
      <c r="P20" s="155">
        <v>0</v>
      </c>
      <c r="Q20" s="155">
        <v>0</v>
      </c>
      <c r="R20" s="155">
        <v>0</v>
      </c>
      <c r="S20" s="155">
        <v>36</v>
      </c>
      <c r="T20" s="155">
        <v>1</v>
      </c>
      <c r="U20" s="155">
        <v>0</v>
      </c>
      <c r="V20" s="155">
        <v>0</v>
      </c>
      <c r="W20" s="155">
        <v>1</v>
      </c>
      <c r="X20" s="155">
        <v>0</v>
      </c>
      <c r="Y20" s="155">
        <v>1</v>
      </c>
      <c r="Z20" s="155">
        <v>0</v>
      </c>
      <c r="AA20" s="155">
        <v>0</v>
      </c>
      <c r="AB20" s="155">
        <v>0</v>
      </c>
      <c r="AC20" s="155">
        <v>9</v>
      </c>
      <c r="AD20" s="155">
        <v>0</v>
      </c>
      <c r="AE20" s="155">
        <v>1</v>
      </c>
      <c r="AF20" s="155">
        <v>1</v>
      </c>
      <c r="AG20" s="155">
        <v>7</v>
      </c>
      <c r="AH20" s="155">
        <v>9</v>
      </c>
      <c r="AI20" s="155">
        <v>0</v>
      </c>
      <c r="AJ20" s="155">
        <v>0</v>
      </c>
      <c r="AK20" s="155">
        <v>0</v>
      </c>
      <c r="AL20" s="155">
        <v>1</v>
      </c>
      <c r="AM20" s="155">
        <v>1</v>
      </c>
      <c r="AN20" s="155">
        <v>0</v>
      </c>
      <c r="AO20" s="155">
        <v>1</v>
      </c>
      <c r="AP20" s="155">
        <v>3</v>
      </c>
    </row>
    <row r="21" spans="1:42" customFormat="1" ht="15.6" x14ac:dyDescent="0.3">
      <c r="A21" s="178" t="s">
        <v>56</v>
      </c>
      <c r="B21" s="179">
        <v>116</v>
      </c>
      <c r="C21" s="155">
        <v>0</v>
      </c>
      <c r="D21" s="155">
        <v>0</v>
      </c>
      <c r="E21" s="155">
        <v>2</v>
      </c>
      <c r="F21" s="155">
        <v>0</v>
      </c>
      <c r="G21" s="155">
        <v>1</v>
      </c>
      <c r="H21" s="155">
        <v>4</v>
      </c>
      <c r="I21" s="155">
        <v>0</v>
      </c>
      <c r="J21" s="155">
        <v>2</v>
      </c>
      <c r="K21" s="155">
        <v>1</v>
      </c>
      <c r="L21" s="155">
        <v>0</v>
      </c>
      <c r="M21" s="155">
        <v>2</v>
      </c>
      <c r="N21" s="155">
        <v>0</v>
      </c>
      <c r="O21" s="155">
        <v>3</v>
      </c>
      <c r="P21" s="155">
        <v>1</v>
      </c>
      <c r="Q21" s="155">
        <v>4</v>
      </c>
      <c r="R21" s="155">
        <v>1</v>
      </c>
      <c r="S21" s="155">
        <v>39</v>
      </c>
      <c r="T21" s="155">
        <v>4</v>
      </c>
      <c r="U21" s="155">
        <v>0</v>
      </c>
      <c r="V21" s="155">
        <v>0</v>
      </c>
      <c r="W21" s="155">
        <v>3</v>
      </c>
      <c r="X21" s="155">
        <v>2</v>
      </c>
      <c r="Y21" s="155">
        <v>0</v>
      </c>
      <c r="Z21" s="155">
        <v>0</v>
      </c>
      <c r="AA21" s="155">
        <v>0</v>
      </c>
      <c r="AB21" s="155">
        <v>0</v>
      </c>
      <c r="AC21" s="155">
        <v>11</v>
      </c>
      <c r="AD21" s="155">
        <v>0</v>
      </c>
      <c r="AE21" s="155">
        <v>2</v>
      </c>
      <c r="AF21" s="155">
        <v>0</v>
      </c>
      <c r="AG21" s="155">
        <v>12</v>
      </c>
      <c r="AH21" s="155">
        <v>7</v>
      </c>
      <c r="AI21" s="155">
        <v>0</v>
      </c>
      <c r="AJ21" s="155">
        <v>5</v>
      </c>
      <c r="AK21" s="155">
        <v>0</v>
      </c>
      <c r="AL21" s="155">
        <v>2</v>
      </c>
      <c r="AM21" s="155">
        <v>3</v>
      </c>
      <c r="AN21" s="155">
        <v>1</v>
      </c>
      <c r="AO21" s="155">
        <v>0</v>
      </c>
      <c r="AP21" s="155">
        <v>4</v>
      </c>
    </row>
    <row r="22" spans="1:42" customFormat="1" ht="15.6" x14ac:dyDescent="0.3">
      <c r="A22" s="178" t="s">
        <v>57</v>
      </c>
      <c r="B22" s="179">
        <v>73</v>
      </c>
      <c r="C22" s="155">
        <v>0</v>
      </c>
      <c r="D22" s="155">
        <v>0</v>
      </c>
      <c r="E22" s="155">
        <v>1</v>
      </c>
      <c r="F22" s="155">
        <v>0</v>
      </c>
      <c r="G22" s="155">
        <v>3</v>
      </c>
      <c r="H22" s="155">
        <v>2</v>
      </c>
      <c r="I22" s="155">
        <v>0</v>
      </c>
      <c r="J22" s="155">
        <v>1</v>
      </c>
      <c r="K22" s="155">
        <v>0</v>
      </c>
      <c r="L22" s="155">
        <v>0</v>
      </c>
      <c r="M22" s="155">
        <v>0</v>
      </c>
      <c r="N22" s="155">
        <v>0</v>
      </c>
      <c r="O22" s="155">
        <v>0</v>
      </c>
      <c r="P22" s="155">
        <v>0</v>
      </c>
      <c r="Q22" s="155">
        <v>1</v>
      </c>
      <c r="R22" s="155">
        <v>0</v>
      </c>
      <c r="S22" s="155">
        <v>23</v>
      </c>
      <c r="T22" s="155">
        <v>3</v>
      </c>
      <c r="U22" s="155">
        <v>0</v>
      </c>
      <c r="V22" s="155">
        <v>1</v>
      </c>
      <c r="W22" s="155">
        <v>0</v>
      </c>
      <c r="X22" s="155">
        <v>0</v>
      </c>
      <c r="Y22" s="155">
        <v>1</v>
      </c>
      <c r="Z22" s="155">
        <v>0</v>
      </c>
      <c r="AA22" s="155">
        <v>0</v>
      </c>
      <c r="AB22" s="155">
        <v>0</v>
      </c>
      <c r="AC22" s="155">
        <v>18</v>
      </c>
      <c r="AD22" s="155">
        <v>0</v>
      </c>
      <c r="AE22" s="155">
        <v>0</v>
      </c>
      <c r="AF22" s="155">
        <v>0</v>
      </c>
      <c r="AG22" s="155">
        <v>3</v>
      </c>
      <c r="AH22" s="155">
        <v>6</v>
      </c>
      <c r="AI22" s="155">
        <v>0</v>
      </c>
      <c r="AJ22" s="155">
        <v>2</v>
      </c>
      <c r="AK22" s="155">
        <v>0</v>
      </c>
      <c r="AL22" s="155">
        <v>3</v>
      </c>
      <c r="AM22" s="155">
        <v>4</v>
      </c>
      <c r="AN22" s="155">
        <v>0</v>
      </c>
      <c r="AO22" s="155">
        <v>0</v>
      </c>
      <c r="AP22" s="155">
        <v>1</v>
      </c>
    </row>
    <row r="23" spans="1:42" customFormat="1" ht="15.6" x14ac:dyDescent="0.3">
      <c r="A23" s="178" t="s">
        <v>58</v>
      </c>
      <c r="B23" s="179">
        <v>91</v>
      </c>
      <c r="C23" s="155">
        <v>0</v>
      </c>
      <c r="D23" s="155">
        <v>0</v>
      </c>
      <c r="E23" s="155">
        <v>2</v>
      </c>
      <c r="F23" s="155">
        <v>0</v>
      </c>
      <c r="G23" s="155">
        <v>0</v>
      </c>
      <c r="H23" s="155">
        <v>3</v>
      </c>
      <c r="I23" s="155">
        <v>0</v>
      </c>
      <c r="J23" s="155">
        <v>1</v>
      </c>
      <c r="K23" s="155">
        <v>0</v>
      </c>
      <c r="L23" s="155">
        <v>0</v>
      </c>
      <c r="M23" s="155">
        <v>2</v>
      </c>
      <c r="N23" s="155">
        <v>0</v>
      </c>
      <c r="O23" s="155">
        <v>0</v>
      </c>
      <c r="P23" s="155">
        <v>2</v>
      </c>
      <c r="Q23" s="155">
        <v>3</v>
      </c>
      <c r="R23" s="155">
        <v>0</v>
      </c>
      <c r="S23" s="155">
        <v>28</v>
      </c>
      <c r="T23" s="155">
        <v>4</v>
      </c>
      <c r="U23" s="155">
        <v>0</v>
      </c>
      <c r="V23" s="155">
        <v>0</v>
      </c>
      <c r="W23" s="155">
        <v>0</v>
      </c>
      <c r="X23" s="155">
        <v>0</v>
      </c>
      <c r="Y23" s="155">
        <v>1</v>
      </c>
      <c r="Z23" s="155">
        <v>0</v>
      </c>
      <c r="AA23" s="155">
        <v>1</v>
      </c>
      <c r="AB23" s="155">
        <v>0</v>
      </c>
      <c r="AC23" s="155">
        <v>11</v>
      </c>
      <c r="AD23" s="155">
        <v>0</v>
      </c>
      <c r="AE23" s="155">
        <v>0</v>
      </c>
      <c r="AF23" s="155">
        <v>0</v>
      </c>
      <c r="AG23" s="155">
        <v>14</v>
      </c>
      <c r="AH23" s="155">
        <v>3</v>
      </c>
      <c r="AI23" s="155">
        <v>0</v>
      </c>
      <c r="AJ23" s="155">
        <v>3</v>
      </c>
      <c r="AK23" s="155">
        <v>0</v>
      </c>
      <c r="AL23" s="155">
        <v>1</v>
      </c>
      <c r="AM23" s="155">
        <v>6</v>
      </c>
      <c r="AN23" s="155">
        <v>1</v>
      </c>
      <c r="AO23" s="155">
        <v>2</v>
      </c>
      <c r="AP23" s="155">
        <v>3</v>
      </c>
    </row>
    <row r="24" spans="1:42" customFormat="1" ht="15.6" x14ac:dyDescent="0.3">
      <c r="A24" s="178" t="s">
        <v>59</v>
      </c>
      <c r="B24" s="179">
        <v>36</v>
      </c>
      <c r="C24" s="155">
        <v>0</v>
      </c>
      <c r="D24" s="155">
        <v>0</v>
      </c>
      <c r="E24" s="155">
        <v>0</v>
      </c>
      <c r="F24" s="155">
        <v>1</v>
      </c>
      <c r="G24" s="155">
        <v>1</v>
      </c>
      <c r="H24" s="155">
        <v>2</v>
      </c>
      <c r="I24" s="155">
        <v>0</v>
      </c>
      <c r="J24" s="155">
        <v>0</v>
      </c>
      <c r="K24" s="155">
        <v>0</v>
      </c>
      <c r="L24" s="155">
        <v>0</v>
      </c>
      <c r="M24" s="155">
        <v>0</v>
      </c>
      <c r="N24" s="155">
        <v>0</v>
      </c>
      <c r="O24" s="155">
        <v>0</v>
      </c>
      <c r="P24" s="155">
        <v>0</v>
      </c>
      <c r="Q24" s="155">
        <v>1</v>
      </c>
      <c r="R24" s="155">
        <v>1</v>
      </c>
      <c r="S24" s="155">
        <v>12</v>
      </c>
      <c r="T24" s="155">
        <v>1</v>
      </c>
      <c r="U24" s="155">
        <v>0</v>
      </c>
      <c r="V24" s="155">
        <v>0</v>
      </c>
      <c r="W24" s="155">
        <v>0</v>
      </c>
      <c r="X24" s="155">
        <v>0</v>
      </c>
      <c r="Y24" s="155">
        <v>0</v>
      </c>
      <c r="Z24" s="155">
        <v>0</v>
      </c>
      <c r="AA24" s="155">
        <v>0</v>
      </c>
      <c r="AB24" s="155">
        <v>0</v>
      </c>
      <c r="AC24" s="155">
        <v>4</v>
      </c>
      <c r="AD24" s="155">
        <v>0</v>
      </c>
      <c r="AE24" s="155">
        <v>1</v>
      </c>
      <c r="AF24" s="155">
        <v>0</v>
      </c>
      <c r="AG24" s="155">
        <v>3</v>
      </c>
      <c r="AH24" s="155">
        <v>2</v>
      </c>
      <c r="AI24" s="155">
        <v>0</v>
      </c>
      <c r="AJ24" s="155">
        <v>3</v>
      </c>
      <c r="AK24" s="155">
        <v>0</v>
      </c>
      <c r="AL24" s="155">
        <v>1</v>
      </c>
      <c r="AM24" s="155">
        <v>2</v>
      </c>
      <c r="AN24" s="155">
        <v>0</v>
      </c>
      <c r="AO24" s="155">
        <v>1</v>
      </c>
      <c r="AP24" s="155">
        <v>0</v>
      </c>
    </row>
    <row r="25" spans="1:42" customFormat="1" ht="15.6" x14ac:dyDescent="0.3">
      <c r="A25" s="178" t="s">
        <v>60</v>
      </c>
      <c r="B25" s="179">
        <v>157</v>
      </c>
      <c r="C25" s="155">
        <v>0</v>
      </c>
      <c r="D25" s="155">
        <v>0</v>
      </c>
      <c r="E25" s="155">
        <v>1</v>
      </c>
      <c r="F25" s="155">
        <v>1</v>
      </c>
      <c r="G25" s="155">
        <v>0</v>
      </c>
      <c r="H25" s="155">
        <v>8</v>
      </c>
      <c r="I25" s="155">
        <v>0</v>
      </c>
      <c r="J25" s="155">
        <v>0</v>
      </c>
      <c r="K25" s="155">
        <v>0</v>
      </c>
      <c r="L25" s="155">
        <v>0</v>
      </c>
      <c r="M25" s="155">
        <v>0</v>
      </c>
      <c r="N25" s="155">
        <v>0</v>
      </c>
      <c r="O25" s="155">
        <v>0</v>
      </c>
      <c r="P25" s="155">
        <v>1</v>
      </c>
      <c r="Q25" s="155">
        <v>4</v>
      </c>
      <c r="R25" s="155">
        <v>2</v>
      </c>
      <c r="S25" s="155">
        <v>84</v>
      </c>
      <c r="T25" s="155">
        <v>6</v>
      </c>
      <c r="U25" s="155">
        <v>3</v>
      </c>
      <c r="V25" s="155">
        <v>2</v>
      </c>
      <c r="W25" s="155">
        <v>0</v>
      </c>
      <c r="X25" s="155">
        <v>0</v>
      </c>
      <c r="Y25" s="155">
        <v>0</v>
      </c>
      <c r="Z25" s="155">
        <v>0</v>
      </c>
      <c r="AA25" s="155">
        <v>1</v>
      </c>
      <c r="AB25" s="155">
        <v>0</v>
      </c>
      <c r="AC25" s="155">
        <v>13</v>
      </c>
      <c r="AD25" s="155">
        <v>0</v>
      </c>
      <c r="AE25" s="155">
        <v>1</v>
      </c>
      <c r="AF25" s="155">
        <v>0</v>
      </c>
      <c r="AG25" s="155">
        <v>11</v>
      </c>
      <c r="AH25" s="155">
        <v>6</v>
      </c>
      <c r="AI25" s="155">
        <v>0</v>
      </c>
      <c r="AJ25" s="155">
        <v>3</v>
      </c>
      <c r="AK25" s="155">
        <v>0</v>
      </c>
      <c r="AL25" s="155">
        <v>1</v>
      </c>
      <c r="AM25" s="155">
        <v>4</v>
      </c>
      <c r="AN25" s="155">
        <v>0</v>
      </c>
      <c r="AO25" s="155">
        <v>2</v>
      </c>
      <c r="AP25" s="155">
        <v>3</v>
      </c>
    </row>
    <row r="26" spans="1:42" customFormat="1" ht="15.6" x14ac:dyDescent="0.3">
      <c r="A26" s="178" t="s">
        <v>61</v>
      </c>
      <c r="B26" s="179">
        <v>202</v>
      </c>
      <c r="C26" s="155">
        <v>0</v>
      </c>
      <c r="D26" s="155">
        <v>0</v>
      </c>
      <c r="E26" s="155">
        <v>2</v>
      </c>
      <c r="F26" s="155">
        <v>0</v>
      </c>
      <c r="G26" s="155">
        <v>2</v>
      </c>
      <c r="H26" s="155">
        <v>4</v>
      </c>
      <c r="I26" s="155">
        <v>0</v>
      </c>
      <c r="J26" s="155">
        <v>0</v>
      </c>
      <c r="K26" s="155">
        <v>0</v>
      </c>
      <c r="L26" s="155">
        <v>0</v>
      </c>
      <c r="M26" s="155">
        <v>0</v>
      </c>
      <c r="N26" s="155">
        <v>0</v>
      </c>
      <c r="O26" s="155">
        <v>0</v>
      </c>
      <c r="P26" s="155">
        <v>0</v>
      </c>
      <c r="Q26" s="155">
        <v>1</v>
      </c>
      <c r="R26" s="155">
        <v>0</v>
      </c>
      <c r="S26" s="155">
        <v>131</v>
      </c>
      <c r="T26" s="155">
        <v>2</v>
      </c>
      <c r="U26" s="155">
        <v>1</v>
      </c>
      <c r="V26" s="155">
        <v>2</v>
      </c>
      <c r="W26" s="155">
        <v>0</v>
      </c>
      <c r="X26" s="155">
        <v>0</v>
      </c>
      <c r="Y26" s="155">
        <v>0</v>
      </c>
      <c r="Z26" s="155">
        <v>0</v>
      </c>
      <c r="AA26" s="155">
        <v>0</v>
      </c>
      <c r="AB26" s="155">
        <v>0</v>
      </c>
      <c r="AC26" s="155">
        <v>12</v>
      </c>
      <c r="AD26" s="155">
        <v>0</v>
      </c>
      <c r="AE26" s="155">
        <v>0</v>
      </c>
      <c r="AF26" s="155">
        <v>1</v>
      </c>
      <c r="AG26" s="155">
        <v>23</v>
      </c>
      <c r="AH26" s="155">
        <v>6</v>
      </c>
      <c r="AI26" s="155">
        <v>0</v>
      </c>
      <c r="AJ26" s="155">
        <v>3</v>
      </c>
      <c r="AK26" s="155">
        <v>0</v>
      </c>
      <c r="AL26" s="155">
        <v>1</v>
      </c>
      <c r="AM26" s="155">
        <v>7</v>
      </c>
      <c r="AN26" s="155">
        <v>0</v>
      </c>
      <c r="AO26" s="155">
        <v>0</v>
      </c>
      <c r="AP26" s="155">
        <v>4</v>
      </c>
    </row>
    <row r="27" spans="1:42" customFormat="1" ht="15.6" x14ac:dyDescent="0.3">
      <c r="A27" s="178" t="s">
        <v>62</v>
      </c>
      <c r="B27" s="179">
        <v>208</v>
      </c>
      <c r="C27" s="155">
        <v>0</v>
      </c>
      <c r="D27" s="155">
        <v>0</v>
      </c>
      <c r="E27" s="155">
        <v>3</v>
      </c>
      <c r="F27" s="155">
        <v>2</v>
      </c>
      <c r="G27" s="155">
        <v>0</v>
      </c>
      <c r="H27" s="155">
        <v>9</v>
      </c>
      <c r="I27" s="155">
        <v>0</v>
      </c>
      <c r="J27" s="155">
        <v>1</v>
      </c>
      <c r="K27" s="155">
        <v>1</v>
      </c>
      <c r="L27" s="155">
        <v>0</v>
      </c>
      <c r="M27" s="155">
        <v>0</v>
      </c>
      <c r="N27" s="155">
        <v>0</v>
      </c>
      <c r="O27" s="155">
        <v>0</v>
      </c>
      <c r="P27" s="155">
        <v>0</v>
      </c>
      <c r="Q27" s="155">
        <v>2</v>
      </c>
      <c r="R27" s="155">
        <v>0</v>
      </c>
      <c r="S27" s="155">
        <v>104</v>
      </c>
      <c r="T27" s="155">
        <v>10</v>
      </c>
      <c r="U27" s="155">
        <v>0</v>
      </c>
      <c r="V27" s="155">
        <v>0</v>
      </c>
      <c r="W27" s="155">
        <v>6</v>
      </c>
      <c r="X27" s="155">
        <v>0</v>
      </c>
      <c r="Y27" s="155">
        <v>0</v>
      </c>
      <c r="Z27" s="155">
        <v>0</v>
      </c>
      <c r="AA27" s="155">
        <v>1</v>
      </c>
      <c r="AB27" s="155">
        <v>0</v>
      </c>
      <c r="AC27" s="155">
        <v>24</v>
      </c>
      <c r="AD27" s="155">
        <v>1</v>
      </c>
      <c r="AE27" s="155">
        <v>3</v>
      </c>
      <c r="AF27" s="155">
        <v>0</v>
      </c>
      <c r="AG27" s="155">
        <v>14</v>
      </c>
      <c r="AH27" s="155">
        <v>6</v>
      </c>
      <c r="AI27" s="155">
        <v>3</v>
      </c>
      <c r="AJ27" s="155">
        <v>6</v>
      </c>
      <c r="AK27" s="155">
        <v>0</v>
      </c>
      <c r="AL27" s="155">
        <v>1</v>
      </c>
      <c r="AM27" s="155">
        <v>7</v>
      </c>
      <c r="AN27" s="155">
        <v>1</v>
      </c>
      <c r="AO27" s="155">
        <v>1</v>
      </c>
      <c r="AP27" s="155">
        <v>2</v>
      </c>
    </row>
    <row r="28" spans="1:42" customFormat="1" ht="15.6" x14ac:dyDescent="0.3">
      <c r="A28" s="178" t="s">
        <v>63</v>
      </c>
      <c r="B28" s="179">
        <v>149</v>
      </c>
      <c r="C28" s="155">
        <v>0</v>
      </c>
      <c r="D28" s="155">
        <v>0</v>
      </c>
      <c r="E28" s="155">
        <v>1</v>
      </c>
      <c r="F28" s="155">
        <v>0</v>
      </c>
      <c r="G28" s="155">
        <v>3</v>
      </c>
      <c r="H28" s="155">
        <v>9</v>
      </c>
      <c r="I28" s="155">
        <v>0</v>
      </c>
      <c r="J28" s="155">
        <v>1</v>
      </c>
      <c r="K28" s="155">
        <v>1</v>
      </c>
      <c r="L28" s="155">
        <v>0</v>
      </c>
      <c r="M28" s="155">
        <v>2</v>
      </c>
      <c r="N28" s="155">
        <v>1</v>
      </c>
      <c r="O28" s="155">
        <v>0</v>
      </c>
      <c r="P28" s="155">
        <v>1</v>
      </c>
      <c r="Q28" s="155">
        <v>1</v>
      </c>
      <c r="R28" s="155">
        <v>2</v>
      </c>
      <c r="S28" s="155">
        <v>68</v>
      </c>
      <c r="T28" s="155">
        <v>12</v>
      </c>
      <c r="U28" s="155">
        <v>0</v>
      </c>
      <c r="V28" s="155">
        <v>2</v>
      </c>
      <c r="W28" s="155">
        <v>1</v>
      </c>
      <c r="X28" s="155">
        <v>0</v>
      </c>
      <c r="Y28" s="155">
        <v>1</v>
      </c>
      <c r="Z28" s="155">
        <v>0</v>
      </c>
      <c r="AA28" s="155">
        <v>0</v>
      </c>
      <c r="AB28" s="155">
        <v>0</v>
      </c>
      <c r="AC28" s="155">
        <v>17</v>
      </c>
      <c r="AD28" s="155">
        <v>0</v>
      </c>
      <c r="AE28" s="155">
        <v>2</v>
      </c>
      <c r="AF28" s="155">
        <v>0</v>
      </c>
      <c r="AG28" s="155">
        <v>4</v>
      </c>
      <c r="AH28" s="155">
        <v>3</v>
      </c>
      <c r="AI28" s="155">
        <v>0</v>
      </c>
      <c r="AJ28" s="155">
        <v>6</v>
      </c>
      <c r="AK28" s="155">
        <v>0</v>
      </c>
      <c r="AL28" s="155">
        <v>0</v>
      </c>
      <c r="AM28" s="155">
        <v>6</v>
      </c>
      <c r="AN28" s="155">
        <v>1</v>
      </c>
      <c r="AO28" s="155">
        <v>0</v>
      </c>
      <c r="AP28" s="155">
        <v>4</v>
      </c>
    </row>
    <row r="29" spans="1:42" customFormat="1" ht="15.6" x14ac:dyDescent="0.3">
      <c r="A29" s="178" t="s">
        <v>64</v>
      </c>
      <c r="B29" s="179">
        <v>33</v>
      </c>
      <c r="C29" s="155">
        <v>0</v>
      </c>
      <c r="D29" s="155">
        <v>0</v>
      </c>
      <c r="E29" s="155">
        <v>1</v>
      </c>
      <c r="F29" s="155">
        <v>1</v>
      </c>
      <c r="G29" s="155">
        <v>0</v>
      </c>
      <c r="H29" s="155">
        <v>1</v>
      </c>
      <c r="I29" s="155">
        <v>0</v>
      </c>
      <c r="J29" s="155">
        <v>1</v>
      </c>
      <c r="K29" s="155">
        <v>0</v>
      </c>
      <c r="L29" s="155">
        <v>0</v>
      </c>
      <c r="M29" s="155">
        <v>1</v>
      </c>
      <c r="N29" s="155">
        <v>0</v>
      </c>
      <c r="O29" s="155">
        <v>0</v>
      </c>
      <c r="P29" s="155">
        <v>0</v>
      </c>
      <c r="Q29" s="155">
        <v>0</v>
      </c>
      <c r="R29" s="155">
        <v>0</v>
      </c>
      <c r="S29" s="155">
        <v>12</v>
      </c>
      <c r="T29" s="155">
        <v>0</v>
      </c>
      <c r="U29" s="155">
        <v>0</v>
      </c>
      <c r="V29" s="155">
        <v>0</v>
      </c>
      <c r="W29" s="155">
        <v>0</v>
      </c>
      <c r="X29" s="155">
        <v>0</v>
      </c>
      <c r="Y29" s="155">
        <v>0</v>
      </c>
      <c r="Z29" s="155">
        <v>0</v>
      </c>
      <c r="AA29" s="155">
        <v>0</v>
      </c>
      <c r="AB29" s="155">
        <v>0</v>
      </c>
      <c r="AC29" s="155">
        <v>5</v>
      </c>
      <c r="AD29" s="155">
        <v>0</v>
      </c>
      <c r="AE29" s="155">
        <v>1</v>
      </c>
      <c r="AF29" s="155">
        <v>0</v>
      </c>
      <c r="AG29" s="155">
        <v>1</v>
      </c>
      <c r="AH29" s="155">
        <v>4</v>
      </c>
      <c r="AI29" s="155">
        <v>1</v>
      </c>
      <c r="AJ29" s="155">
        <v>1</v>
      </c>
      <c r="AK29" s="155">
        <v>0</v>
      </c>
      <c r="AL29" s="155">
        <v>0</v>
      </c>
      <c r="AM29" s="155">
        <v>0</v>
      </c>
      <c r="AN29" s="155">
        <v>1</v>
      </c>
      <c r="AO29" s="155">
        <v>0</v>
      </c>
      <c r="AP29" s="155">
        <v>2</v>
      </c>
    </row>
    <row r="30" spans="1:42" customFormat="1" ht="15.6" x14ac:dyDescent="0.3">
      <c r="A30" s="178" t="s">
        <v>65</v>
      </c>
      <c r="B30" s="179">
        <v>116</v>
      </c>
      <c r="C30" s="155">
        <v>0</v>
      </c>
      <c r="D30" s="155">
        <v>0</v>
      </c>
      <c r="E30" s="155">
        <v>2</v>
      </c>
      <c r="F30" s="155">
        <v>0</v>
      </c>
      <c r="G30" s="155">
        <v>1</v>
      </c>
      <c r="H30" s="155">
        <v>6</v>
      </c>
      <c r="I30" s="155">
        <v>0</v>
      </c>
      <c r="J30" s="155">
        <v>1</v>
      </c>
      <c r="K30" s="155">
        <v>1</v>
      </c>
      <c r="L30" s="155">
        <v>0</v>
      </c>
      <c r="M30" s="155">
        <v>1</v>
      </c>
      <c r="N30" s="155">
        <v>0</v>
      </c>
      <c r="O30" s="155">
        <v>0</v>
      </c>
      <c r="P30" s="155">
        <v>2</v>
      </c>
      <c r="Q30" s="155">
        <v>1</v>
      </c>
      <c r="R30" s="155">
        <v>0</v>
      </c>
      <c r="S30" s="155">
        <v>42</v>
      </c>
      <c r="T30" s="155">
        <v>6</v>
      </c>
      <c r="U30" s="155">
        <v>0</v>
      </c>
      <c r="V30" s="155">
        <v>0</v>
      </c>
      <c r="W30" s="155">
        <v>1</v>
      </c>
      <c r="X30" s="155">
        <v>0</v>
      </c>
      <c r="Y30" s="155">
        <v>0</v>
      </c>
      <c r="Z30" s="155">
        <v>0</v>
      </c>
      <c r="AA30" s="155">
        <v>0</v>
      </c>
      <c r="AB30" s="155">
        <v>0</v>
      </c>
      <c r="AC30" s="155">
        <v>19</v>
      </c>
      <c r="AD30" s="155">
        <v>0</v>
      </c>
      <c r="AE30" s="155">
        <v>1</v>
      </c>
      <c r="AF30" s="155">
        <v>0</v>
      </c>
      <c r="AG30" s="155">
        <v>11</v>
      </c>
      <c r="AH30" s="155">
        <v>5</v>
      </c>
      <c r="AI30" s="155">
        <v>0</v>
      </c>
      <c r="AJ30" s="155">
        <v>11</v>
      </c>
      <c r="AK30" s="155">
        <v>0</v>
      </c>
      <c r="AL30" s="155">
        <v>0</v>
      </c>
      <c r="AM30" s="155">
        <v>2</v>
      </c>
      <c r="AN30" s="155">
        <v>0</v>
      </c>
      <c r="AO30" s="155">
        <v>2</v>
      </c>
      <c r="AP30" s="155">
        <v>1</v>
      </c>
    </row>
    <row r="31" spans="1:42" customFormat="1" ht="15.6" x14ac:dyDescent="0.3">
      <c r="A31" s="178" t="s">
        <v>66</v>
      </c>
      <c r="B31" s="179">
        <v>219</v>
      </c>
      <c r="C31" s="155">
        <v>0</v>
      </c>
      <c r="D31" s="155">
        <v>0</v>
      </c>
      <c r="E31" s="155">
        <v>7</v>
      </c>
      <c r="F31" s="155">
        <v>3</v>
      </c>
      <c r="G31" s="155">
        <v>2</v>
      </c>
      <c r="H31" s="155">
        <v>11</v>
      </c>
      <c r="I31" s="155">
        <v>0</v>
      </c>
      <c r="J31" s="155">
        <v>3</v>
      </c>
      <c r="K31" s="155">
        <v>0</v>
      </c>
      <c r="L31" s="155">
        <v>0</v>
      </c>
      <c r="M31" s="155">
        <v>1</v>
      </c>
      <c r="N31" s="155">
        <v>1</v>
      </c>
      <c r="O31" s="155">
        <v>2</v>
      </c>
      <c r="P31" s="155">
        <v>2</v>
      </c>
      <c r="Q31" s="155">
        <v>1</v>
      </c>
      <c r="R31" s="155">
        <v>1</v>
      </c>
      <c r="S31" s="155">
        <v>36</v>
      </c>
      <c r="T31" s="155">
        <v>7</v>
      </c>
      <c r="U31" s="155">
        <v>3</v>
      </c>
      <c r="V31" s="155">
        <v>2</v>
      </c>
      <c r="W31" s="155">
        <v>2</v>
      </c>
      <c r="X31" s="155">
        <v>1</v>
      </c>
      <c r="Y31" s="155">
        <v>1</v>
      </c>
      <c r="Z31" s="155">
        <v>2</v>
      </c>
      <c r="AA31" s="155">
        <v>3</v>
      </c>
      <c r="AB31" s="155">
        <v>1</v>
      </c>
      <c r="AC31" s="155">
        <v>22</v>
      </c>
      <c r="AD31" s="155">
        <v>2</v>
      </c>
      <c r="AE31" s="155">
        <v>3</v>
      </c>
      <c r="AF31" s="155">
        <v>0</v>
      </c>
      <c r="AG31" s="155">
        <v>19</v>
      </c>
      <c r="AH31" s="155">
        <v>39</v>
      </c>
      <c r="AI31" s="155">
        <v>2</v>
      </c>
      <c r="AJ31" s="155">
        <v>12</v>
      </c>
      <c r="AK31" s="155">
        <v>0</v>
      </c>
      <c r="AL31" s="155">
        <v>4</v>
      </c>
      <c r="AM31" s="155">
        <v>12</v>
      </c>
      <c r="AN31" s="155">
        <v>3</v>
      </c>
      <c r="AO31" s="155">
        <v>5</v>
      </c>
      <c r="AP31" s="155">
        <v>4</v>
      </c>
    </row>
    <row r="32" spans="1:42" customFormat="1" ht="15.6" x14ac:dyDescent="0.3">
      <c r="A32" s="178" t="s">
        <v>67</v>
      </c>
      <c r="B32" s="179">
        <v>56</v>
      </c>
      <c r="C32" s="155">
        <v>0</v>
      </c>
      <c r="D32" s="155">
        <v>0</v>
      </c>
      <c r="E32" s="155">
        <v>1</v>
      </c>
      <c r="F32" s="155">
        <v>0</v>
      </c>
      <c r="G32" s="155">
        <v>0</v>
      </c>
      <c r="H32" s="155">
        <v>6</v>
      </c>
      <c r="I32" s="155">
        <v>0</v>
      </c>
      <c r="J32" s="155">
        <v>0</v>
      </c>
      <c r="K32" s="155">
        <v>0</v>
      </c>
      <c r="L32" s="155">
        <v>0</v>
      </c>
      <c r="M32" s="155">
        <v>0</v>
      </c>
      <c r="N32" s="155">
        <v>0</v>
      </c>
      <c r="O32" s="155">
        <v>1</v>
      </c>
      <c r="P32" s="155">
        <v>0</v>
      </c>
      <c r="Q32" s="155">
        <v>0</v>
      </c>
      <c r="R32" s="155">
        <v>0</v>
      </c>
      <c r="S32" s="155">
        <v>13</v>
      </c>
      <c r="T32" s="155">
        <v>1</v>
      </c>
      <c r="U32" s="155">
        <v>0</v>
      </c>
      <c r="V32" s="155">
        <v>0</v>
      </c>
      <c r="W32" s="155">
        <v>3</v>
      </c>
      <c r="X32" s="155">
        <v>0</v>
      </c>
      <c r="Y32" s="155">
        <v>0</v>
      </c>
      <c r="Z32" s="155">
        <v>0</v>
      </c>
      <c r="AA32" s="155">
        <v>0</v>
      </c>
      <c r="AB32" s="155">
        <v>0</v>
      </c>
      <c r="AC32" s="155">
        <v>7</v>
      </c>
      <c r="AD32" s="155">
        <v>1</v>
      </c>
      <c r="AE32" s="155">
        <v>0</v>
      </c>
      <c r="AF32" s="155">
        <v>0</v>
      </c>
      <c r="AG32" s="155">
        <v>4</v>
      </c>
      <c r="AH32" s="155">
        <v>5</v>
      </c>
      <c r="AI32" s="155">
        <v>1</v>
      </c>
      <c r="AJ32" s="155">
        <v>3</v>
      </c>
      <c r="AK32" s="155">
        <v>0</v>
      </c>
      <c r="AL32" s="155">
        <v>0</v>
      </c>
      <c r="AM32" s="155">
        <v>1</v>
      </c>
      <c r="AN32" s="155">
        <v>3</v>
      </c>
      <c r="AO32" s="155">
        <v>0</v>
      </c>
      <c r="AP32" s="155">
        <v>6</v>
      </c>
    </row>
    <row r="33" spans="1:42" customFormat="1" ht="15.6" x14ac:dyDescent="0.3">
      <c r="A33" s="178" t="s">
        <v>68</v>
      </c>
      <c r="B33" s="179">
        <v>323</v>
      </c>
      <c r="C33" s="155">
        <v>1</v>
      </c>
      <c r="D33" s="155">
        <v>3</v>
      </c>
      <c r="E33" s="155">
        <v>11</v>
      </c>
      <c r="F33" s="155">
        <v>3</v>
      </c>
      <c r="G33" s="155">
        <v>5</v>
      </c>
      <c r="H33" s="155">
        <v>24</v>
      </c>
      <c r="I33" s="155">
        <v>0</v>
      </c>
      <c r="J33" s="155">
        <v>3</v>
      </c>
      <c r="K33" s="155">
        <v>0</v>
      </c>
      <c r="L33" s="155">
        <v>2</v>
      </c>
      <c r="M33" s="155">
        <v>1</v>
      </c>
      <c r="N33" s="155">
        <v>0</v>
      </c>
      <c r="O33" s="155">
        <v>2</v>
      </c>
      <c r="P33" s="155">
        <v>10</v>
      </c>
      <c r="Q33" s="155">
        <v>4</v>
      </c>
      <c r="R33" s="155">
        <v>2</v>
      </c>
      <c r="S33" s="155">
        <v>105</v>
      </c>
      <c r="T33" s="155">
        <v>11</v>
      </c>
      <c r="U33" s="155">
        <v>1</v>
      </c>
      <c r="V33" s="155">
        <v>1</v>
      </c>
      <c r="W33" s="155">
        <v>3</v>
      </c>
      <c r="X33" s="155">
        <v>0</v>
      </c>
      <c r="Y33" s="155">
        <v>1</v>
      </c>
      <c r="Z33" s="155">
        <v>0</v>
      </c>
      <c r="AA33" s="155">
        <v>2</v>
      </c>
      <c r="AB33" s="155">
        <v>1</v>
      </c>
      <c r="AC33" s="155">
        <v>27</v>
      </c>
      <c r="AD33" s="155">
        <v>1</v>
      </c>
      <c r="AE33" s="155">
        <v>4</v>
      </c>
      <c r="AF33" s="155">
        <v>0</v>
      </c>
      <c r="AG33" s="155">
        <v>30</v>
      </c>
      <c r="AH33" s="155">
        <v>22</v>
      </c>
      <c r="AI33" s="155">
        <v>5</v>
      </c>
      <c r="AJ33" s="155">
        <v>15</v>
      </c>
      <c r="AK33" s="155">
        <v>1</v>
      </c>
      <c r="AL33" s="155">
        <v>1</v>
      </c>
      <c r="AM33" s="155">
        <v>14</v>
      </c>
      <c r="AN33" s="155">
        <v>1</v>
      </c>
      <c r="AO33" s="155">
        <v>2</v>
      </c>
      <c r="AP33" s="155">
        <v>4</v>
      </c>
    </row>
    <row r="34" spans="1:42" customFormat="1" ht="15.6" x14ac:dyDescent="0.3">
      <c r="A34" s="178" t="s">
        <v>69</v>
      </c>
      <c r="B34" s="179">
        <v>35</v>
      </c>
      <c r="C34" s="155">
        <v>0</v>
      </c>
      <c r="D34" s="155">
        <v>0</v>
      </c>
      <c r="E34" s="155">
        <v>0</v>
      </c>
      <c r="F34" s="155">
        <v>0</v>
      </c>
      <c r="G34" s="155">
        <v>2</v>
      </c>
      <c r="H34" s="155">
        <v>3</v>
      </c>
      <c r="I34" s="155">
        <v>0</v>
      </c>
      <c r="J34" s="155">
        <v>0</v>
      </c>
      <c r="K34" s="155">
        <v>0</v>
      </c>
      <c r="L34" s="155">
        <v>0</v>
      </c>
      <c r="M34" s="155">
        <v>0</v>
      </c>
      <c r="N34" s="155">
        <v>0</v>
      </c>
      <c r="O34" s="155">
        <v>0</v>
      </c>
      <c r="P34" s="155">
        <v>0</v>
      </c>
      <c r="Q34" s="155">
        <v>0</v>
      </c>
      <c r="R34" s="155">
        <v>0</v>
      </c>
      <c r="S34" s="155">
        <v>14</v>
      </c>
      <c r="T34" s="155">
        <v>2</v>
      </c>
      <c r="U34" s="155">
        <v>0</v>
      </c>
      <c r="V34" s="155">
        <v>0</v>
      </c>
      <c r="W34" s="155">
        <v>0</v>
      </c>
      <c r="X34" s="155">
        <v>0</v>
      </c>
      <c r="Y34" s="155">
        <v>0</v>
      </c>
      <c r="Z34" s="155">
        <v>0</v>
      </c>
      <c r="AA34" s="155">
        <v>0</v>
      </c>
      <c r="AB34" s="155">
        <v>0</v>
      </c>
      <c r="AC34" s="155">
        <v>4</v>
      </c>
      <c r="AD34" s="155">
        <v>1</v>
      </c>
      <c r="AE34" s="155">
        <v>0</v>
      </c>
      <c r="AF34" s="155">
        <v>0</v>
      </c>
      <c r="AG34" s="155">
        <v>2</v>
      </c>
      <c r="AH34" s="155">
        <v>2</v>
      </c>
      <c r="AI34" s="155">
        <v>0</v>
      </c>
      <c r="AJ34" s="155">
        <v>4</v>
      </c>
      <c r="AK34" s="155">
        <v>0</v>
      </c>
      <c r="AL34" s="155">
        <v>0</v>
      </c>
      <c r="AM34" s="155">
        <v>0</v>
      </c>
      <c r="AN34" s="155">
        <v>0</v>
      </c>
      <c r="AO34" s="155">
        <v>1</v>
      </c>
      <c r="AP34" s="155">
        <v>0</v>
      </c>
    </row>
    <row r="35" spans="1:42" customFormat="1" ht="15.6" x14ac:dyDescent="0.3">
      <c r="A35" s="178" t="s">
        <v>70</v>
      </c>
      <c r="B35" s="179">
        <v>163</v>
      </c>
      <c r="C35" s="155">
        <v>0</v>
      </c>
      <c r="D35" s="155">
        <v>0</v>
      </c>
      <c r="E35" s="155">
        <v>1</v>
      </c>
      <c r="F35" s="155">
        <v>0</v>
      </c>
      <c r="G35" s="155">
        <v>0</v>
      </c>
      <c r="H35" s="155">
        <v>4</v>
      </c>
      <c r="I35" s="155">
        <v>0</v>
      </c>
      <c r="J35" s="155">
        <v>0</v>
      </c>
      <c r="K35" s="155">
        <v>0</v>
      </c>
      <c r="L35" s="155">
        <v>0</v>
      </c>
      <c r="M35" s="155">
        <v>0</v>
      </c>
      <c r="N35" s="155">
        <v>0</v>
      </c>
      <c r="O35" s="155">
        <v>0</v>
      </c>
      <c r="P35" s="155">
        <v>0</v>
      </c>
      <c r="Q35" s="155">
        <v>2</v>
      </c>
      <c r="R35" s="155">
        <v>0</v>
      </c>
      <c r="S35" s="155">
        <v>99</v>
      </c>
      <c r="T35" s="155">
        <v>7</v>
      </c>
      <c r="U35" s="155">
        <v>1</v>
      </c>
      <c r="V35" s="155">
        <v>0</v>
      </c>
      <c r="W35" s="155">
        <v>0</v>
      </c>
      <c r="X35" s="155">
        <v>0</v>
      </c>
      <c r="Y35" s="155">
        <v>0</v>
      </c>
      <c r="Z35" s="155">
        <v>0</v>
      </c>
      <c r="AA35" s="155">
        <v>0</v>
      </c>
      <c r="AB35" s="155">
        <v>0</v>
      </c>
      <c r="AC35" s="155">
        <v>19</v>
      </c>
      <c r="AD35" s="155">
        <v>0</v>
      </c>
      <c r="AE35" s="155">
        <v>3</v>
      </c>
      <c r="AF35" s="155">
        <v>0</v>
      </c>
      <c r="AG35" s="155">
        <v>9</v>
      </c>
      <c r="AH35" s="155">
        <v>4</v>
      </c>
      <c r="AI35" s="155">
        <v>0</v>
      </c>
      <c r="AJ35" s="155">
        <v>4</v>
      </c>
      <c r="AK35" s="155">
        <v>0</v>
      </c>
      <c r="AL35" s="155">
        <v>2</v>
      </c>
      <c r="AM35" s="155">
        <v>5</v>
      </c>
      <c r="AN35" s="155">
        <v>1</v>
      </c>
      <c r="AO35" s="155">
        <v>0</v>
      </c>
      <c r="AP35" s="155">
        <v>2</v>
      </c>
    </row>
    <row r="36" spans="1:42" customFormat="1" ht="15.6" x14ac:dyDescent="0.3">
      <c r="A36" s="178" t="s">
        <v>71</v>
      </c>
      <c r="B36" s="179">
        <v>104</v>
      </c>
      <c r="C36" s="155">
        <v>0</v>
      </c>
      <c r="D36" s="155">
        <v>0</v>
      </c>
      <c r="E36" s="155">
        <v>2</v>
      </c>
      <c r="F36" s="155">
        <v>0</v>
      </c>
      <c r="G36" s="155">
        <v>1</v>
      </c>
      <c r="H36" s="155">
        <v>6</v>
      </c>
      <c r="I36" s="155">
        <v>0</v>
      </c>
      <c r="J36" s="155">
        <v>3</v>
      </c>
      <c r="K36" s="155">
        <v>0</v>
      </c>
      <c r="L36" s="155">
        <v>0</v>
      </c>
      <c r="M36" s="155">
        <v>0</v>
      </c>
      <c r="N36" s="155">
        <v>0</v>
      </c>
      <c r="O36" s="155">
        <v>1</v>
      </c>
      <c r="P36" s="155">
        <v>0</v>
      </c>
      <c r="Q36" s="155">
        <v>2</v>
      </c>
      <c r="R36" s="155">
        <v>0</v>
      </c>
      <c r="S36" s="155">
        <v>30</v>
      </c>
      <c r="T36" s="155">
        <v>1</v>
      </c>
      <c r="U36" s="155">
        <v>0</v>
      </c>
      <c r="V36" s="155">
        <v>0</v>
      </c>
      <c r="W36" s="155">
        <v>0</v>
      </c>
      <c r="X36" s="155">
        <v>0</v>
      </c>
      <c r="Y36" s="155">
        <v>0</v>
      </c>
      <c r="Z36" s="155">
        <v>1</v>
      </c>
      <c r="AA36" s="155">
        <v>0</v>
      </c>
      <c r="AB36" s="155">
        <v>0</v>
      </c>
      <c r="AC36" s="155">
        <v>12</v>
      </c>
      <c r="AD36" s="155">
        <v>2</v>
      </c>
      <c r="AE36" s="155">
        <v>2</v>
      </c>
      <c r="AF36" s="155">
        <v>0</v>
      </c>
      <c r="AG36" s="155">
        <v>9</v>
      </c>
      <c r="AH36" s="155">
        <v>7</v>
      </c>
      <c r="AI36" s="155">
        <v>3</v>
      </c>
      <c r="AJ36" s="155">
        <v>12</v>
      </c>
      <c r="AK36" s="155">
        <v>0</v>
      </c>
      <c r="AL36" s="155">
        <v>0</v>
      </c>
      <c r="AM36" s="155">
        <v>7</v>
      </c>
      <c r="AN36" s="155">
        <v>0</v>
      </c>
      <c r="AO36" s="155">
        <v>0</v>
      </c>
      <c r="AP36" s="155">
        <v>3</v>
      </c>
    </row>
    <row r="37" spans="1:42" customFormat="1" ht="15.6" x14ac:dyDescent="0.3">
      <c r="A37" s="178" t="s">
        <v>72</v>
      </c>
      <c r="B37" s="179">
        <v>311</v>
      </c>
      <c r="C37" s="155">
        <v>0</v>
      </c>
      <c r="D37" s="155">
        <v>0</v>
      </c>
      <c r="E37" s="155">
        <v>5</v>
      </c>
      <c r="F37" s="155">
        <v>2</v>
      </c>
      <c r="G37" s="155">
        <v>1</v>
      </c>
      <c r="H37" s="155">
        <v>12</v>
      </c>
      <c r="I37" s="155">
        <v>0</v>
      </c>
      <c r="J37" s="155">
        <v>1</v>
      </c>
      <c r="K37" s="155">
        <v>0</v>
      </c>
      <c r="L37" s="155">
        <v>0</v>
      </c>
      <c r="M37" s="155">
        <v>0</v>
      </c>
      <c r="N37" s="155">
        <v>0</v>
      </c>
      <c r="O37" s="155">
        <v>2</v>
      </c>
      <c r="P37" s="155">
        <v>0</v>
      </c>
      <c r="Q37" s="155">
        <v>4</v>
      </c>
      <c r="R37" s="155">
        <v>0</v>
      </c>
      <c r="S37" s="155">
        <v>185</v>
      </c>
      <c r="T37" s="155">
        <v>11</v>
      </c>
      <c r="U37" s="155">
        <v>1</v>
      </c>
      <c r="V37" s="155">
        <v>0</v>
      </c>
      <c r="W37" s="155">
        <v>1</v>
      </c>
      <c r="X37" s="155">
        <v>0</v>
      </c>
      <c r="Y37" s="155">
        <v>2</v>
      </c>
      <c r="Z37" s="155">
        <v>0</v>
      </c>
      <c r="AA37" s="155">
        <v>1</v>
      </c>
      <c r="AB37" s="155">
        <v>0</v>
      </c>
      <c r="AC37" s="155">
        <v>34</v>
      </c>
      <c r="AD37" s="155">
        <v>0</v>
      </c>
      <c r="AE37" s="155">
        <v>1</v>
      </c>
      <c r="AF37" s="155">
        <v>0</v>
      </c>
      <c r="AG37" s="155">
        <v>16</v>
      </c>
      <c r="AH37" s="155">
        <v>10</v>
      </c>
      <c r="AI37" s="155">
        <v>0</v>
      </c>
      <c r="AJ37" s="155">
        <v>7</v>
      </c>
      <c r="AK37" s="155">
        <v>0</v>
      </c>
      <c r="AL37" s="155">
        <v>1</v>
      </c>
      <c r="AM37" s="155">
        <v>6</v>
      </c>
      <c r="AN37" s="155">
        <v>0</v>
      </c>
      <c r="AO37" s="155">
        <v>3</v>
      </c>
      <c r="AP37" s="155">
        <v>5</v>
      </c>
    </row>
    <row r="38" spans="1:42" customFormat="1" ht="15.6" x14ac:dyDescent="0.3">
      <c r="A38" s="178" t="s">
        <v>73</v>
      </c>
      <c r="B38" s="179">
        <v>199</v>
      </c>
      <c r="C38" s="155">
        <v>1</v>
      </c>
      <c r="D38" s="155">
        <v>0</v>
      </c>
      <c r="E38" s="155">
        <v>2</v>
      </c>
      <c r="F38" s="155">
        <v>0</v>
      </c>
      <c r="G38" s="155">
        <v>0</v>
      </c>
      <c r="H38" s="155">
        <v>12</v>
      </c>
      <c r="I38" s="155">
        <v>0</v>
      </c>
      <c r="J38" s="155">
        <v>1</v>
      </c>
      <c r="K38" s="155">
        <v>2</v>
      </c>
      <c r="L38" s="155">
        <v>0</v>
      </c>
      <c r="M38" s="155">
        <v>0</v>
      </c>
      <c r="N38" s="155">
        <v>0</v>
      </c>
      <c r="O38" s="155">
        <v>0</v>
      </c>
      <c r="P38" s="155">
        <v>0</v>
      </c>
      <c r="Q38" s="155">
        <v>4</v>
      </c>
      <c r="R38" s="155">
        <v>1</v>
      </c>
      <c r="S38" s="155">
        <v>73</v>
      </c>
      <c r="T38" s="155">
        <v>11</v>
      </c>
      <c r="U38" s="155">
        <v>0</v>
      </c>
      <c r="V38" s="155">
        <v>1</v>
      </c>
      <c r="W38" s="155">
        <v>0</v>
      </c>
      <c r="X38" s="155">
        <v>0</v>
      </c>
      <c r="Y38" s="155">
        <v>2</v>
      </c>
      <c r="Z38" s="155">
        <v>0</v>
      </c>
      <c r="AA38" s="155">
        <v>0</v>
      </c>
      <c r="AB38" s="155">
        <v>1</v>
      </c>
      <c r="AC38" s="155">
        <v>32</v>
      </c>
      <c r="AD38" s="155">
        <v>1</v>
      </c>
      <c r="AE38" s="155">
        <v>0</v>
      </c>
      <c r="AF38" s="155">
        <v>0</v>
      </c>
      <c r="AG38" s="155">
        <v>15</v>
      </c>
      <c r="AH38" s="155">
        <v>5</v>
      </c>
      <c r="AI38" s="155">
        <v>1</v>
      </c>
      <c r="AJ38" s="155">
        <v>14</v>
      </c>
      <c r="AK38" s="155">
        <v>0</v>
      </c>
      <c r="AL38" s="155">
        <v>0</v>
      </c>
      <c r="AM38" s="155">
        <v>8</v>
      </c>
      <c r="AN38" s="155">
        <v>1</v>
      </c>
      <c r="AO38" s="155">
        <v>1</v>
      </c>
      <c r="AP38" s="155">
        <v>10</v>
      </c>
    </row>
    <row r="39" spans="1:42" customFormat="1" ht="15.6" x14ac:dyDescent="0.3">
      <c r="A39" s="178" t="s">
        <v>74</v>
      </c>
      <c r="B39" s="179">
        <v>32</v>
      </c>
      <c r="C39" s="155">
        <v>0</v>
      </c>
      <c r="D39" s="155">
        <v>0</v>
      </c>
      <c r="E39" s="155">
        <v>1</v>
      </c>
      <c r="F39" s="155">
        <v>0</v>
      </c>
      <c r="G39" s="155">
        <v>1</v>
      </c>
      <c r="H39" s="155">
        <v>3</v>
      </c>
      <c r="I39" s="155">
        <v>0</v>
      </c>
      <c r="J39" s="155">
        <v>1</v>
      </c>
      <c r="K39" s="155">
        <v>1</v>
      </c>
      <c r="L39" s="155">
        <v>2</v>
      </c>
      <c r="M39" s="155">
        <v>0</v>
      </c>
      <c r="N39" s="155">
        <v>0</v>
      </c>
      <c r="O39" s="155">
        <v>0</v>
      </c>
      <c r="P39" s="155">
        <v>0</v>
      </c>
      <c r="Q39" s="155">
        <v>0</v>
      </c>
      <c r="R39" s="155">
        <v>0</v>
      </c>
      <c r="S39" s="155">
        <v>9</v>
      </c>
      <c r="T39" s="155">
        <v>0</v>
      </c>
      <c r="U39" s="155">
        <v>0</v>
      </c>
      <c r="V39" s="155">
        <v>0</v>
      </c>
      <c r="W39" s="155">
        <v>0</v>
      </c>
      <c r="X39" s="155">
        <v>0</v>
      </c>
      <c r="Y39" s="155">
        <v>0</v>
      </c>
      <c r="Z39" s="155">
        <v>0</v>
      </c>
      <c r="AA39" s="155">
        <v>0</v>
      </c>
      <c r="AB39" s="155">
        <v>0</v>
      </c>
      <c r="AC39" s="155">
        <v>0</v>
      </c>
      <c r="AD39" s="155">
        <v>0</v>
      </c>
      <c r="AE39" s="155">
        <v>4</v>
      </c>
      <c r="AF39" s="155">
        <v>0</v>
      </c>
      <c r="AG39" s="155">
        <v>5</v>
      </c>
      <c r="AH39" s="155">
        <v>5</v>
      </c>
      <c r="AI39" s="155">
        <v>0</v>
      </c>
      <c r="AJ39" s="155">
        <v>0</v>
      </c>
      <c r="AK39" s="155">
        <v>0</v>
      </c>
      <c r="AL39" s="155">
        <v>0</v>
      </c>
      <c r="AM39" s="155">
        <v>0</v>
      </c>
      <c r="AN39" s="155">
        <v>0</v>
      </c>
      <c r="AO39" s="155">
        <v>0</v>
      </c>
      <c r="AP39" s="155">
        <v>0</v>
      </c>
    </row>
    <row r="40" spans="1:42" customFormat="1" ht="15.6" x14ac:dyDescent="0.3">
      <c r="A40" s="178" t="s">
        <v>75</v>
      </c>
      <c r="B40" s="179">
        <v>243</v>
      </c>
      <c r="C40" s="155">
        <v>0</v>
      </c>
      <c r="D40" s="155">
        <v>0</v>
      </c>
      <c r="E40" s="155">
        <v>4</v>
      </c>
      <c r="F40" s="155">
        <v>0</v>
      </c>
      <c r="G40" s="155">
        <v>3</v>
      </c>
      <c r="H40" s="155">
        <v>11</v>
      </c>
      <c r="I40" s="155">
        <v>0</v>
      </c>
      <c r="J40" s="155">
        <v>0</v>
      </c>
      <c r="K40" s="155">
        <v>0</v>
      </c>
      <c r="L40" s="155">
        <v>0</v>
      </c>
      <c r="M40" s="155">
        <v>0</v>
      </c>
      <c r="N40" s="155">
        <v>0</v>
      </c>
      <c r="O40" s="155">
        <v>2</v>
      </c>
      <c r="P40" s="155">
        <v>3</v>
      </c>
      <c r="Q40" s="155">
        <v>5</v>
      </c>
      <c r="R40" s="155">
        <v>0</v>
      </c>
      <c r="S40" s="155">
        <v>120</v>
      </c>
      <c r="T40" s="155">
        <v>7</v>
      </c>
      <c r="U40" s="155">
        <v>2</v>
      </c>
      <c r="V40" s="155">
        <v>0</v>
      </c>
      <c r="W40" s="155">
        <v>3</v>
      </c>
      <c r="X40" s="155">
        <v>0</v>
      </c>
      <c r="Y40" s="155">
        <v>3</v>
      </c>
      <c r="Z40" s="155">
        <v>0</v>
      </c>
      <c r="AA40" s="155">
        <v>0</v>
      </c>
      <c r="AB40" s="155">
        <v>1</v>
      </c>
      <c r="AC40" s="155">
        <v>19</v>
      </c>
      <c r="AD40" s="155">
        <v>1</v>
      </c>
      <c r="AE40" s="155">
        <v>2</v>
      </c>
      <c r="AF40" s="155">
        <v>0</v>
      </c>
      <c r="AG40" s="155">
        <v>16</v>
      </c>
      <c r="AH40" s="155">
        <v>8</v>
      </c>
      <c r="AI40" s="155">
        <v>1</v>
      </c>
      <c r="AJ40" s="155">
        <v>14</v>
      </c>
      <c r="AK40" s="155">
        <v>0</v>
      </c>
      <c r="AL40" s="155">
        <v>0</v>
      </c>
      <c r="AM40" s="155">
        <v>4</v>
      </c>
      <c r="AN40" s="155">
        <v>2</v>
      </c>
      <c r="AO40" s="155">
        <v>3</v>
      </c>
      <c r="AP40" s="155">
        <v>9</v>
      </c>
    </row>
    <row r="41" spans="1:42" customFormat="1" ht="15.6" x14ac:dyDescent="0.3">
      <c r="A41" s="178" t="s">
        <v>76</v>
      </c>
      <c r="B41" s="179">
        <v>104</v>
      </c>
      <c r="C41" s="155">
        <v>1</v>
      </c>
      <c r="D41" s="155">
        <v>0</v>
      </c>
      <c r="E41" s="155">
        <v>3</v>
      </c>
      <c r="F41" s="155">
        <v>1</v>
      </c>
      <c r="G41" s="155">
        <v>1</v>
      </c>
      <c r="H41" s="155">
        <v>7</v>
      </c>
      <c r="I41" s="155">
        <v>0</v>
      </c>
      <c r="J41" s="155">
        <v>1</v>
      </c>
      <c r="K41" s="155">
        <v>0</v>
      </c>
      <c r="L41" s="155">
        <v>1</v>
      </c>
      <c r="M41" s="155">
        <v>2</v>
      </c>
      <c r="N41" s="155">
        <v>0</v>
      </c>
      <c r="O41" s="155">
        <v>0</v>
      </c>
      <c r="P41" s="155">
        <v>0</v>
      </c>
      <c r="Q41" s="155">
        <v>3</v>
      </c>
      <c r="R41" s="155">
        <v>0</v>
      </c>
      <c r="S41" s="155">
        <v>28</v>
      </c>
      <c r="T41" s="155">
        <v>2</v>
      </c>
      <c r="U41" s="155">
        <v>1</v>
      </c>
      <c r="V41" s="155">
        <v>2</v>
      </c>
      <c r="W41" s="155">
        <v>2</v>
      </c>
      <c r="X41" s="155">
        <v>0</v>
      </c>
      <c r="Y41" s="155">
        <v>0</v>
      </c>
      <c r="Z41" s="155">
        <v>0</v>
      </c>
      <c r="AA41" s="155">
        <v>0</v>
      </c>
      <c r="AB41" s="155">
        <v>0</v>
      </c>
      <c r="AC41" s="155">
        <v>14</v>
      </c>
      <c r="AD41" s="155">
        <v>0</v>
      </c>
      <c r="AE41" s="155">
        <v>1</v>
      </c>
      <c r="AF41" s="155">
        <v>0</v>
      </c>
      <c r="AG41" s="155">
        <v>9</v>
      </c>
      <c r="AH41" s="155">
        <v>16</v>
      </c>
      <c r="AI41" s="155">
        <v>0</v>
      </c>
      <c r="AJ41" s="155">
        <v>3</v>
      </c>
      <c r="AK41" s="155">
        <v>0</v>
      </c>
      <c r="AL41" s="155">
        <v>0</v>
      </c>
      <c r="AM41" s="155">
        <v>4</v>
      </c>
      <c r="AN41" s="155">
        <v>0</v>
      </c>
      <c r="AO41" s="155">
        <v>0</v>
      </c>
      <c r="AP41" s="155">
        <v>2</v>
      </c>
    </row>
    <row r="42" spans="1:42" customFormat="1" ht="15.6" x14ac:dyDescent="0.3">
      <c r="A42" s="178" t="s">
        <v>77</v>
      </c>
      <c r="B42" s="179">
        <v>1799</v>
      </c>
      <c r="C42" s="155">
        <v>1</v>
      </c>
      <c r="D42" s="155">
        <v>5</v>
      </c>
      <c r="E42" s="155">
        <v>70</v>
      </c>
      <c r="F42" s="155">
        <v>11</v>
      </c>
      <c r="G42" s="155">
        <v>9</v>
      </c>
      <c r="H42" s="155">
        <v>658</v>
      </c>
      <c r="I42" s="155">
        <v>1</v>
      </c>
      <c r="J42" s="155">
        <v>92</v>
      </c>
      <c r="K42" s="155">
        <v>2</v>
      </c>
      <c r="L42" s="155">
        <v>1</v>
      </c>
      <c r="M42" s="155">
        <v>11</v>
      </c>
      <c r="N42" s="155">
        <v>1</v>
      </c>
      <c r="O42" s="155">
        <v>9</v>
      </c>
      <c r="P42" s="155">
        <v>18</v>
      </c>
      <c r="Q42" s="155">
        <v>17</v>
      </c>
      <c r="R42" s="155">
        <v>15</v>
      </c>
      <c r="S42" s="155">
        <v>242</v>
      </c>
      <c r="T42" s="155">
        <v>37</v>
      </c>
      <c r="U42" s="155">
        <v>20</v>
      </c>
      <c r="V42" s="155">
        <v>29</v>
      </c>
      <c r="W42" s="155">
        <v>24</v>
      </c>
      <c r="X42" s="155">
        <v>2</v>
      </c>
      <c r="Y42" s="155">
        <v>9</v>
      </c>
      <c r="Z42" s="155">
        <v>4</v>
      </c>
      <c r="AA42" s="155">
        <v>26</v>
      </c>
      <c r="AB42" s="155">
        <v>0</v>
      </c>
      <c r="AC42" s="155">
        <v>99</v>
      </c>
      <c r="AD42" s="155">
        <v>5</v>
      </c>
      <c r="AE42" s="155">
        <v>22</v>
      </c>
      <c r="AF42" s="155">
        <v>17</v>
      </c>
      <c r="AG42" s="155">
        <v>68</v>
      </c>
      <c r="AH42" s="155">
        <v>66</v>
      </c>
      <c r="AI42" s="155">
        <v>8</v>
      </c>
      <c r="AJ42" s="155">
        <v>49</v>
      </c>
      <c r="AK42" s="155">
        <v>2</v>
      </c>
      <c r="AL42" s="155">
        <v>52</v>
      </c>
      <c r="AM42" s="155">
        <v>27</v>
      </c>
      <c r="AN42" s="155">
        <v>8</v>
      </c>
      <c r="AO42" s="155">
        <v>13</v>
      </c>
      <c r="AP42" s="155">
        <v>49</v>
      </c>
    </row>
    <row r="43" spans="1:42" customFormat="1" ht="15.6" x14ac:dyDescent="0.3">
      <c r="A43" s="178" t="s">
        <v>78</v>
      </c>
      <c r="B43" s="179">
        <v>237</v>
      </c>
      <c r="C43" s="155">
        <v>0</v>
      </c>
      <c r="D43" s="155">
        <v>1</v>
      </c>
      <c r="E43" s="155">
        <v>3</v>
      </c>
      <c r="F43" s="155">
        <v>0</v>
      </c>
      <c r="G43" s="155">
        <v>1</v>
      </c>
      <c r="H43" s="155">
        <v>18</v>
      </c>
      <c r="I43" s="155">
        <v>0</v>
      </c>
      <c r="J43" s="155">
        <v>2</v>
      </c>
      <c r="K43" s="155">
        <v>0</v>
      </c>
      <c r="L43" s="155">
        <v>0</v>
      </c>
      <c r="M43" s="155">
        <v>0</v>
      </c>
      <c r="N43" s="155">
        <v>0</v>
      </c>
      <c r="O43" s="155">
        <v>0</v>
      </c>
      <c r="P43" s="155">
        <v>0</v>
      </c>
      <c r="Q43" s="155">
        <v>5</v>
      </c>
      <c r="R43" s="155">
        <v>0</v>
      </c>
      <c r="S43" s="155">
        <v>117</v>
      </c>
      <c r="T43" s="155">
        <v>8</v>
      </c>
      <c r="U43" s="155">
        <v>2</v>
      </c>
      <c r="V43" s="155">
        <v>1</v>
      </c>
      <c r="W43" s="155">
        <v>1</v>
      </c>
      <c r="X43" s="155">
        <v>0</v>
      </c>
      <c r="Y43" s="155">
        <v>3</v>
      </c>
      <c r="Z43" s="155">
        <v>0</v>
      </c>
      <c r="AA43" s="155">
        <v>0</v>
      </c>
      <c r="AB43" s="155">
        <v>0</v>
      </c>
      <c r="AC43" s="155">
        <v>22</v>
      </c>
      <c r="AD43" s="155">
        <v>0</v>
      </c>
      <c r="AE43" s="155">
        <v>2</v>
      </c>
      <c r="AF43" s="155">
        <v>0</v>
      </c>
      <c r="AG43" s="155">
        <v>19</v>
      </c>
      <c r="AH43" s="155">
        <v>2</v>
      </c>
      <c r="AI43" s="155">
        <v>1</v>
      </c>
      <c r="AJ43" s="155">
        <v>9</v>
      </c>
      <c r="AK43" s="155">
        <v>0</v>
      </c>
      <c r="AL43" s="155">
        <v>3</v>
      </c>
      <c r="AM43" s="155">
        <v>11</v>
      </c>
      <c r="AN43" s="155">
        <v>0</v>
      </c>
      <c r="AO43" s="155">
        <v>0</v>
      </c>
      <c r="AP43" s="155">
        <v>6</v>
      </c>
    </row>
    <row r="44" spans="1:42" customFormat="1" ht="15.6" x14ac:dyDescent="0.3">
      <c r="A44" s="178" t="s">
        <v>79</v>
      </c>
      <c r="B44" s="179">
        <v>8</v>
      </c>
      <c r="C44" s="155">
        <v>0</v>
      </c>
      <c r="D44" s="155">
        <v>0</v>
      </c>
      <c r="E44" s="155">
        <v>0</v>
      </c>
      <c r="F44" s="155">
        <v>0</v>
      </c>
      <c r="G44" s="155">
        <v>0</v>
      </c>
      <c r="H44" s="155">
        <v>1</v>
      </c>
      <c r="I44" s="155">
        <v>0</v>
      </c>
      <c r="J44" s="155">
        <v>2</v>
      </c>
      <c r="K44" s="155">
        <v>0</v>
      </c>
      <c r="L44" s="155">
        <v>0</v>
      </c>
      <c r="M44" s="155">
        <v>0</v>
      </c>
      <c r="N44" s="155">
        <v>0</v>
      </c>
      <c r="O44" s="155">
        <v>0</v>
      </c>
      <c r="P44" s="155">
        <v>0</v>
      </c>
      <c r="Q44" s="155">
        <v>0</v>
      </c>
      <c r="R44" s="155">
        <v>0</v>
      </c>
      <c r="S44" s="155">
        <v>1</v>
      </c>
      <c r="T44" s="155">
        <v>0</v>
      </c>
      <c r="U44" s="155">
        <v>0</v>
      </c>
      <c r="V44" s="155">
        <v>0</v>
      </c>
      <c r="W44" s="155">
        <v>0</v>
      </c>
      <c r="X44" s="155">
        <v>0</v>
      </c>
      <c r="Y44" s="155">
        <v>1</v>
      </c>
      <c r="Z44" s="155">
        <v>0</v>
      </c>
      <c r="AA44" s="155">
        <v>0</v>
      </c>
      <c r="AB44" s="155">
        <v>0</v>
      </c>
      <c r="AC44" s="155">
        <v>1</v>
      </c>
      <c r="AD44" s="155">
        <v>0</v>
      </c>
      <c r="AE44" s="155">
        <v>0</v>
      </c>
      <c r="AF44" s="155">
        <v>0</v>
      </c>
      <c r="AG44" s="155">
        <v>1</v>
      </c>
      <c r="AH44" s="155">
        <v>0</v>
      </c>
      <c r="AI44" s="155">
        <v>0</v>
      </c>
      <c r="AJ44" s="155">
        <v>0</v>
      </c>
      <c r="AK44" s="155">
        <v>0</v>
      </c>
      <c r="AL44" s="155">
        <v>0</v>
      </c>
      <c r="AM44" s="155">
        <v>0</v>
      </c>
      <c r="AN44" s="155">
        <v>0</v>
      </c>
      <c r="AO44" s="155">
        <v>0</v>
      </c>
      <c r="AP44" s="155">
        <v>1</v>
      </c>
    </row>
    <row r="45" spans="1:42" customFormat="1" ht="15.6" x14ac:dyDescent="0.3">
      <c r="A45" s="178" t="s">
        <v>80</v>
      </c>
      <c r="B45" s="179">
        <v>98</v>
      </c>
      <c r="C45" s="155">
        <v>0</v>
      </c>
      <c r="D45" s="155">
        <v>0</v>
      </c>
      <c r="E45" s="155">
        <v>4</v>
      </c>
      <c r="F45" s="155">
        <v>1</v>
      </c>
      <c r="G45" s="155">
        <v>1</v>
      </c>
      <c r="H45" s="155">
        <v>2</v>
      </c>
      <c r="I45" s="155">
        <v>0</v>
      </c>
      <c r="J45" s="155">
        <v>0</v>
      </c>
      <c r="K45" s="155">
        <v>1</v>
      </c>
      <c r="L45" s="155">
        <v>0</v>
      </c>
      <c r="M45" s="155">
        <v>0</v>
      </c>
      <c r="N45" s="155">
        <v>0</v>
      </c>
      <c r="O45" s="155">
        <v>0</v>
      </c>
      <c r="P45" s="155">
        <v>0</v>
      </c>
      <c r="Q45" s="155">
        <v>1</v>
      </c>
      <c r="R45" s="155">
        <v>1</v>
      </c>
      <c r="S45" s="155">
        <v>28</v>
      </c>
      <c r="T45" s="155">
        <v>12</v>
      </c>
      <c r="U45" s="155">
        <v>0</v>
      </c>
      <c r="V45" s="155">
        <v>0</v>
      </c>
      <c r="W45" s="155">
        <v>1</v>
      </c>
      <c r="X45" s="155">
        <v>0</v>
      </c>
      <c r="Y45" s="155">
        <v>0</v>
      </c>
      <c r="Z45" s="155">
        <v>0</v>
      </c>
      <c r="AA45" s="155">
        <v>1</v>
      </c>
      <c r="AB45" s="155">
        <v>0</v>
      </c>
      <c r="AC45" s="155">
        <v>21</v>
      </c>
      <c r="AD45" s="155">
        <v>0</v>
      </c>
      <c r="AE45" s="155">
        <v>2</v>
      </c>
      <c r="AF45" s="155">
        <v>0</v>
      </c>
      <c r="AG45" s="155">
        <v>5</v>
      </c>
      <c r="AH45" s="155">
        <v>5</v>
      </c>
      <c r="AI45" s="155">
        <v>0</v>
      </c>
      <c r="AJ45" s="155">
        <v>5</v>
      </c>
      <c r="AK45" s="155">
        <v>0</v>
      </c>
      <c r="AL45" s="155">
        <v>0</v>
      </c>
      <c r="AM45" s="155">
        <v>3</v>
      </c>
      <c r="AN45" s="155">
        <v>0</v>
      </c>
      <c r="AO45" s="155">
        <v>1</v>
      </c>
      <c r="AP45" s="155">
        <v>3</v>
      </c>
    </row>
    <row r="46" spans="1:42" customFormat="1" ht="15.6" x14ac:dyDescent="0.3">
      <c r="A46" s="178" t="s">
        <v>81</v>
      </c>
      <c r="B46" s="179">
        <v>26</v>
      </c>
      <c r="C46" s="155">
        <v>0</v>
      </c>
      <c r="D46" s="155">
        <v>0</v>
      </c>
      <c r="E46" s="155">
        <v>1</v>
      </c>
      <c r="F46" s="155">
        <v>0</v>
      </c>
      <c r="G46" s="155">
        <v>0</v>
      </c>
      <c r="H46" s="155">
        <v>2</v>
      </c>
      <c r="I46" s="155">
        <v>0</v>
      </c>
      <c r="J46" s="155">
        <v>1</v>
      </c>
      <c r="K46" s="155">
        <v>0</v>
      </c>
      <c r="L46" s="155">
        <v>0</v>
      </c>
      <c r="M46" s="155">
        <v>0</v>
      </c>
      <c r="N46" s="155">
        <v>0</v>
      </c>
      <c r="O46" s="155">
        <v>1</v>
      </c>
      <c r="P46" s="155">
        <v>0</v>
      </c>
      <c r="Q46" s="155">
        <v>0</v>
      </c>
      <c r="R46" s="155">
        <v>0</v>
      </c>
      <c r="S46" s="155">
        <v>3</v>
      </c>
      <c r="T46" s="155">
        <v>2</v>
      </c>
      <c r="U46" s="155">
        <v>0</v>
      </c>
      <c r="V46" s="155">
        <v>0</v>
      </c>
      <c r="W46" s="155">
        <v>0</v>
      </c>
      <c r="X46" s="155">
        <v>1</v>
      </c>
      <c r="Y46" s="155">
        <v>1</v>
      </c>
      <c r="Z46" s="155">
        <v>0</v>
      </c>
      <c r="AA46" s="155">
        <v>1</v>
      </c>
      <c r="AB46" s="155">
        <v>0</v>
      </c>
      <c r="AC46" s="155">
        <v>4</v>
      </c>
      <c r="AD46" s="155">
        <v>0</v>
      </c>
      <c r="AE46" s="155">
        <v>0</v>
      </c>
      <c r="AF46" s="155">
        <v>0</v>
      </c>
      <c r="AG46" s="155">
        <v>1</v>
      </c>
      <c r="AH46" s="155">
        <v>3</v>
      </c>
      <c r="AI46" s="155">
        <v>0</v>
      </c>
      <c r="AJ46" s="155">
        <v>3</v>
      </c>
      <c r="AK46" s="155">
        <v>0</v>
      </c>
      <c r="AL46" s="155">
        <v>0</v>
      </c>
      <c r="AM46" s="155">
        <v>1</v>
      </c>
      <c r="AN46" s="155">
        <v>1</v>
      </c>
      <c r="AO46" s="155">
        <v>0</v>
      </c>
      <c r="AP46" s="155">
        <v>0</v>
      </c>
    </row>
    <row r="47" spans="1:42" customFormat="1" ht="15.6" x14ac:dyDescent="0.3">
      <c r="A47" s="178" t="s">
        <v>82</v>
      </c>
      <c r="B47" s="179">
        <v>130</v>
      </c>
      <c r="C47" s="155">
        <v>0</v>
      </c>
      <c r="D47" s="155">
        <v>0</v>
      </c>
      <c r="E47" s="155">
        <v>2</v>
      </c>
      <c r="F47" s="155">
        <v>2</v>
      </c>
      <c r="G47" s="155">
        <v>1</v>
      </c>
      <c r="H47" s="155">
        <v>11</v>
      </c>
      <c r="I47" s="155">
        <v>0</v>
      </c>
      <c r="J47" s="155">
        <v>0</v>
      </c>
      <c r="K47" s="155">
        <v>0</v>
      </c>
      <c r="L47" s="155">
        <v>0</v>
      </c>
      <c r="M47" s="155">
        <v>1</v>
      </c>
      <c r="N47" s="155">
        <v>0</v>
      </c>
      <c r="O47" s="155">
        <v>1</v>
      </c>
      <c r="P47" s="155">
        <v>0</v>
      </c>
      <c r="Q47" s="155">
        <v>0</v>
      </c>
      <c r="R47" s="155">
        <v>0</v>
      </c>
      <c r="S47" s="155">
        <v>38</v>
      </c>
      <c r="T47" s="155">
        <v>4</v>
      </c>
      <c r="U47" s="155">
        <v>2</v>
      </c>
      <c r="V47" s="155">
        <v>0</v>
      </c>
      <c r="W47" s="155">
        <v>1</v>
      </c>
      <c r="X47" s="155">
        <v>0</v>
      </c>
      <c r="Y47" s="155">
        <v>3</v>
      </c>
      <c r="Z47" s="155">
        <v>0</v>
      </c>
      <c r="AA47" s="155">
        <v>1</v>
      </c>
      <c r="AB47" s="155">
        <v>0</v>
      </c>
      <c r="AC47" s="155">
        <v>18</v>
      </c>
      <c r="AD47" s="155">
        <v>0</v>
      </c>
      <c r="AE47" s="155">
        <v>5</v>
      </c>
      <c r="AF47" s="155">
        <v>0</v>
      </c>
      <c r="AG47" s="155">
        <v>10</v>
      </c>
      <c r="AH47" s="155">
        <v>9</v>
      </c>
      <c r="AI47" s="155">
        <v>1</v>
      </c>
      <c r="AJ47" s="155">
        <v>9</v>
      </c>
      <c r="AK47" s="155">
        <v>0</v>
      </c>
      <c r="AL47" s="155">
        <v>1</v>
      </c>
      <c r="AM47" s="155">
        <v>4</v>
      </c>
      <c r="AN47" s="155">
        <v>2</v>
      </c>
      <c r="AO47" s="155">
        <v>0</v>
      </c>
      <c r="AP47" s="155">
        <v>4</v>
      </c>
    </row>
    <row r="48" spans="1:42" customFormat="1" ht="15.6" x14ac:dyDescent="0.3">
      <c r="A48" s="178" t="s">
        <v>83</v>
      </c>
      <c r="B48" s="179">
        <v>906</v>
      </c>
      <c r="C48" s="155">
        <v>2</v>
      </c>
      <c r="D48" s="155">
        <v>2</v>
      </c>
      <c r="E48" s="155">
        <v>17</v>
      </c>
      <c r="F48" s="155">
        <v>3</v>
      </c>
      <c r="G48" s="155">
        <v>5</v>
      </c>
      <c r="H48" s="155">
        <v>44</v>
      </c>
      <c r="I48" s="155">
        <v>0</v>
      </c>
      <c r="J48" s="155">
        <v>6</v>
      </c>
      <c r="K48" s="155">
        <v>1</v>
      </c>
      <c r="L48" s="155">
        <v>2</v>
      </c>
      <c r="M48" s="155">
        <v>14</v>
      </c>
      <c r="N48" s="155">
        <v>0</v>
      </c>
      <c r="O48" s="155">
        <v>6</v>
      </c>
      <c r="P48" s="155">
        <v>3</v>
      </c>
      <c r="Q48" s="155">
        <v>11</v>
      </c>
      <c r="R48" s="155">
        <v>3</v>
      </c>
      <c r="S48" s="155">
        <v>399</v>
      </c>
      <c r="T48" s="155">
        <v>27</v>
      </c>
      <c r="U48" s="155">
        <v>3</v>
      </c>
      <c r="V48" s="155">
        <v>0</v>
      </c>
      <c r="W48" s="155">
        <v>4</v>
      </c>
      <c r="X48" s="155">
        <v>0</v>
      </c>
      <c r="Y48" s="155">
        <v>10</v>
      </c>
      <c r="Z48" s="155">
        <v>0</v>
      </c>
      <c r="AA48" s="155">
        <v>2</v>
      </c>
      <c r="AB48" s="155">
        <v>0</v>
      </c>
      <c r="AC48" s="155">
        <v>110</v>
      </c>
      <c r="AD48" s="155">
        <v>2</v>
      </c>
      <c r="AE48" s="155">
        <v>9</v>
      </c>
      <c r="AF48" s="155">
        <v>0</v>
      </c>
      <c r="AG48" s="155">
        <v>66</v>
      </c>
      <c r="AH48" s="155">
        <v>36</v>
      </c>
      <c r="AI48" s="155">
        <v>7</v>
      </c>
      <c r="AJ48" s="155">
        <v>41</v>
      </c>
      <c r="AK48" s="155">
        <v>3</v>
      </c>
      <c r="AL48" s="155">
        <v>6</v>
      </c>
      <c r="AM48" s="155">
        <v>21</v>
      </c>
      <c r="AN48" s="155">
        <v>4</v>
      </c>
      <c r="AO48" s="155">
        <v>15</v>
      </c>
      <c r="AP48" s="155">
        <v>22</v>
      </c>
    </row>
    <row r="49" spans="1:42" customFormat="1" ht="15.6" x14ac:dyDescent="0.3">
      <c r="A49" s="178" t="s">
        <v>84</v>
      </c>
      <c r="B49" s="179">
        <v>280</v>
      </c>
      <c r="C49" s="155">
        <v>0</v>
      </c>
      <c r="D49" s="155">
        <v>1</v>
      </c>
      <c r="E49" s="155">
        <v>9</v>
      </c>
      <c r="F49" s="155">
        <v>0</v>
      </c>
      <c r="G49" s="155">
        <v>1</v>
      </c>
      <c r="H49" s="155">
        <v>17</v>
      </c>
      <c r="I49" s="155">
        <v>0</v>
      </c>
      <c r="J49" s="155">
        <v>1</v>
      </c>
      <c r="K49" s="155">
        <v>1</v>
      </c>
      <c r="L49" s="155">
        <v>0</v>
      </c>
      <c r="M49" s="155">
        <v>1</v>
      </c>
      <c r="N49" s="155">
        <v>0</v>
      </c>
      <c r="O49" s="155">
        <v>1</v>
      </c>
      <c r="P49" s="155">
        <v>3</v>
      </c>
      <c r="Q49" s="155">
        <v>5</v>
      </c>
      <c r="R49" s="155">
        <v>3</v>
      </c>
      <c r="S49" s="155">
        <v>92</v>
      </c>
      <c r="T49" s="155">
        <v>16</v>
      </c>
      <c r="U49" s="155">
        <v>2</v>
      </c>
      <c r="V49" s="155">
        <v>0</v>
      </c>
      <c r="W49" s="155">
        <v>3</v>
      </c>
      <c r="X49" s="155">
        <v>1</v>
      </c>
      <c r="Y49" s="155">
        <v>1</v>
      </c>
      <c r="Z49" s="155">
        <v>1</v>
      </c>
      <c r="AA49" s="155">
        <v>1</v>
      </c>
      <c r="AB49" s="155">
        <v>1</v>
      </c>
      <c r="AC49" s="155">
        <v>23</v>
      </c>
      <c r="AD49" s="155">
        <v>4</v>
      </c>
      <c r="AE49" s="155">
        <v>1</v>
      </c>
      <c r="AF49" s="155">
        <v>0</v>
      </c>
      <c r="AG49" s="155">
        <v>22</v>
      </c>
      <c r="AH49" s="155">
        <v>25</v>
      </c>
      <c r="AI49" s="155">
        <v>0</v>
      </c>
      <c r="AJ49" s="155">
        <v>11</v>
      </c>
      <c r="AK49" s="155">
        <v>0</v>
      </c>
      <c r="AL49" s="155">
        <v>1</v>
      </c>
      <c r="AM49" s="155">
        <v>15</v>
      </c>
      <c r="AN49" s="155">
        <v>1</v>
      </c>
      <c r="AO49" s="155">
        <v>6</v>
      </c>
      <c r="AP49" s="155">
        <v>10</v>
      </c>
    </row>
    <row r="50" spans="1:42" customFormat="1" ht="15.6" x14ac:dyDescent="0.3">
      <c r="A50" s="178" t="s">
        <v>85</v>
      </c>
      <c r="B50" s="179">
        <v>20</v>
      </c>
      <c r="C50" s="155">
        <v>0</v>
      </c>
      <c r="D50" s="155">
        <v>1</v>
      </c>
      <c r="E50" s="155">
        <v>0</v>
      </c>
      <c r="F50" s="155">
        <v>0</v>
      </c>
      <c r="G50" s="155">
        <v>0</v>
      </c>
      <c r="H50" s="155">
        <v>1</v>
      </c>
      <c r="I50" s="155">
        <v>0</v>
      </c>
      <c r="J50" s="155">
        <v>0</v>
      </c>
      <c r="K50" s="155">
        <v>0</v>
      </c>
      <c r="L50" s="155">
        <v>0</v>
      </c>
      <c r="M50" s="155">
        <v>0</v>
      </c>
      <c r="N50" s="155">
        <v>0</v>
      </c>
      <c r="O50" s="155">
        <v>0</v>
      </c>
      <c r="P50" s="155">
        <v>0</v>
      </c>
      <c r="Q50" s="155">
        <v>0</v>
      </c>
      <c r="R50" s="155">
        <v>1</v>
      </c>
      <c r="S50" s="155">
        <v>8</v>
      </c>
      <c r="T50" s="155">
        <v>1</v>
      </c>
      <c r="U50" s="155">
        <v>0</v>
      </c>
      <c r="V50" s="155">
        <v>0</v>
      </c>
      <c r="W50" s="155">
        <v>0</v>
      </c>
      <c r="X50" s="155">
        <v>0</v>
      </c>
      <c r="Y50" s="155">
        <v>0</v>
      </c>
      <c r="Z50" s="155">
        <v>0</v>
      </c>
      <c r="AA50" s="155">
        <v>0</v>
      </c>
      <c r="AB50" s="155">
        <v>0</v>
      </c>
      <c r="AC50" s="155">
        <v>3</v>
      </c>
      <c r="AD50" s="155">
        <v>1</v>
      </c>
      <c r="AE50" s="155">
        <v>0</v>
      </c>
      <c r="AF50" s="155">
        <v>0</v>
      </c>
      <c r="AG50" s="155">
        <v>0</v>
      </c>
      <c r="AH50" s="155">
        <v>1</v>
      </c>
      <c r="AI50" s="155">
        <v>0</v>
      </c>
      <c r="AJ50" s="155">
        <v>0</v>
      </c>
      <c r="AK50" s="155">
        <v>0</v>
      </c>
      <c r="AL50" s="155">
        <v>0</v>
      </c>
      <c r="AM50" s="155">
        <v>2</v>
      </c>
      <c r="AN50" s="155">
        <v>1</v>
      </c>
      <c r="AO50" s="155">
        <v>0</v>
      </c>
      <c r="AP50" s="155">
        <v>0</v>
      </c>
    </row>
    <row r="51" spans="1:42" customFormat="1" ht="15.6" x14ac:dyDescent="0.3">
      <c r="A51" s="178" t="s">
        <v>86</v>
      </c>
      <c r="B51" s="179">
        <v>246</v>
      </c>
      <c r="C51" s="155">
        <v>0</v>
      </c>
      <c r="D51" s="155">
        <v>0</v>
      </c>
      <c r="E51" s="155">
        <v>5</v>
      </c>
      <c r="F51" s="155">
        <v>1</v>
      </c>
      <c r="G51" s="155">
        <v>1</v>
      </c>
      <c r="H51" s="155">
        <v>7</v>
      </c>
      <c r="I51" s="155">
        <v>0</v>
      </c>
      <c r="J51" s="155">
        <v>0</v>
      </c>
      <c r="K51" s="155">
        <v>0</v>
      </c>
      <c r="L51" s="155">
        <v>0</v>
      </c>
      <c r="M51" s="155">
        <v>0</v>
      </c>
      <c r="N51" s="155">
        <v>0</v>
      </c>
      <c r="O51" s="155">
        <v>3</v>
      </c>
      <c r="P51" s="155">
        <v>1</v>
      </c>
      <c r="Q51" s="155">
        <v>9</v>
      </c>
      <c r="R51" s="155">
        <v>0</v>
      </c>
      <c r="S51" s="155">
        <v>105</v>
      </c>
      <c r="T51" s="155">
        <v>22</v>
      </c>
      <c r="U51" s="155">
        <v>0</v>
      </c>
      <c r="V51" s="155">
        <v>0</v>
      </c>
      <c r="W51" s="155">
        <v>1</v>
      </c>
      <c r="X51" s="155">
        <v>0</v>
      </c>
      <c r="Y51" s="155">
        <v>1</v>
      </c>
      <c r="Z51" s="155">
        <v>0</v>
      </c>
      <c r="AA51" s="155">
        <v>3</v>
      </c>
      <c r="AB51" s="155">
        <v>1</v>
      </c>
      <c r="AC51" s="155">
        <v>35</v>
      </c>
      <c r="AD51" s="155">
        <v>0</v>
      </c>
      <c r="AE51" s="155">
        <v>6</v>
      </c>
      <c r="AF51" s="155">
        <v>0</v>
      </c>
      <c r="AG51" s="155">
        <v>16</v>
      </c>
      <c r="AH51" s="155">
        <v>4</v>
      </c>
      <c r="AI51" s="155">
        <v>0</v>
      </c>
      <c r="AJ51" s="155">
        <v>9</v>
      </c>
      <c r="AK51" s="155">
        <v>1</v>
      </c>
      <c r="AL51" s="155">
        <v>4</v>
      </c>
      <c r="AM51" s="155">
        <v>3</v>
      </c>
      <c r="AN51" s="155">
        <v>1</v>
      </c>
      <c r="AO51" s="155">
        <v>1</v>
      </c>
      <c r="AP51" s="155">
        <v>6</v>
      </c>
    </row>
    <row r="52" spans="1:42" customFormat="1" ht="15.6" x14ac:dyDescent="0.3">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6" x14ac:dyDescent="0.3">
      <c r="A53" s="178" t="s">
        <v>88</v>
      </c>
      <c r="B53" s="179">
        <v>18</v>
      </c>
      <c r="C53" s="155">
        <v>0</v>
      </c>
      <c r="D53" s="155">
        <v>0</v>
      </c>
      <c r="E53" s="155">
        <v>1</v>
      </c>
      <c r="F53" s="155">
        <v>0</v>
      </c>
      <c r="G53" s="155">
        <v>1</v>
      </c>
      <c r="H53" s="155">
        <v>0</v>
      </c>
      <c r="I53" s="155">
        <v>0</v>
      </c>
      <c r="J53" s="155">
        <v>1</v>
      </c>
      <c r="K53" s="155">
        <v>0</v>
      </c>
      <c r="L53" s="155">
        <v>0</v>
      </c>
      <c r="M53" s="155">
        <v>0</v>
      </c>
      <c r="N53" s="155">
        <v>0</v>
      </c>
      <c r="O53" s="155">
        <v>0</v>
      </c>
      <c r="P53" s="155">
        <v>0</v>
      </c>
      <c r="Q53" s="155">
        <v>0</v>
      </c>
      <c r="R53" s="155">
        <v>1</v>
      </c>
      <c r="S53" s="155">
        <v>4</v>
      </c>
      <c r="T53" s="155">
        <v>0</v>
      </c>
      <c r="U53" s="155">
        <v>0</v>
      </c>
      <c r="V53" s="155">
        <v>0</v>
      </c>
      <c r="W53" s="155">
        <v>0</v>
      </c>
      <c r="X53" s="155">
        <v>0</v>
      </c>
      <c r="Y53" s="155">
        <v>0</v>
      </c>
      <c r="Z53" s="155">
        <v>0</v>
      </c>
      <c r="AA53" s="155">
        <v>0</v>
      </c>
      <c r="AB53" s="155">
        <v>0</v>
      </c>
      <c r="AC53" s="155">
        <v>4</v>
      </c>
      <c r="AD53" s="155">
        <v>0</v>
      </c>
      <c r="AE53" s="155">
        <v>0</v>
      </c>
      <c r="AF53" s="155">
        <v>0</v>
      </c>
      <c r="AG53" s="155">
        <v>1</v>
      </c>
      <c r="AH53" s="155">
        <v>1</v>
      </c>
      <c r="AI53" s="155">
        <v>0</v>
      </c>
      <c r="AJ53" s="155">
        <v>3</v>
      </c>
      <c r="AK53" s="155">
        <v>0</v>
      </c>
      <c r="AL53" s="155">
        <v>0</v>
      </c>
      <c r="AM53" s="155">
        <v>0</v>
      </c>
      <c r="AN53" s="155">
        <v>0</v>
      </c>
      <c r="AO53" s="155">
        <v>0</v>
      </c>
      <c r="AP53" s="155">
        <v>1</v>
      </c>
    </row>
    <row r="54" spans="1:42" customFormat="1" ht="15.6" x14ac:dyDescent="0.3">
      <c r="A54" s="178" t="s">
        <v>89</v>
      </c>
      <c r="B54" s="179">
        <v>140</v>
      </c>
      <c r="C54" s="155">
        <v>0</v>
      </c>
      <c r="D54" s="155">
        <v>0</v>
      </c>
      <c r="E54" s="155">
        <v>2</v>
      </c>
      <c r="F54" s="155">
        <v>0</v>
      </c>
      <c r="G54" s="155">
        <v>3</v>
      </c>
      <c r="H54" s="155">
        <v>10</v>
      </c>
      <c r="I54" s="155">
        <v>0</v>
      </c>
      <c r="J54" s="155">
        <v>0</v>
      </c>
      <c r="K54" s="155">
        <v>1</v>
      </c>
      <c r="L54" s="155">
        <v>0</v>
      </c>
      <c r="M54" s="155">
        <v>1</v>
      </c>
      <c r="N54" s="155">
        <v>0</v>
      </c>
      <c r="O54" s="155">
        <v>0</v>
      </c>
      <c r="P54" s="155">
        <v>0</v>
      </c>
      <c r="Q54" s="155">
        <v>1</v>
      </c>
      <c r="R54" s="155">
        <v>1</v>
      </c>
      <c r="S54" s="155">
        <v>70</v>
      </c>
      <c r="T54" s="155">
        <v>2</v>
      </c>
      <c r="U54" s="155">
        <v>0</v>
      </c>
      <c r="V54" s="155">
        <v>0</v>
      </c>
      <c r="W54" s="155">
        <v>0</v>
      </c>
      <c r="X54" s="155">
        <v>0</v>
      </c>
      <c r="Y54" s="155">
        <v>1</v>
      </c>
      <c r="Z54" s="155">
        <v>0</v>
      </c>
      <c r="AA54" s="155">
        <v>0</v>
      </c>
      <c r="AB54" s="155">
        <v>0</v>
      </c>
      <c r="AC54" s="155">
        <v>14</v>
      </c>
      <c r="AD54" s="155">
        <v>0</v>
      </c>
      <c r="AE54" s="155">
        <v>0</v>
      </c>
      <c r="AF54" s="155">
        <v>0</v>
      </c>
      <c r="AG54" s="155">
        <v>9</v>
      </c>
      <c r="AH54" s="155">
        <v>5</v>
      </c>
      <c r="AI54" s="155">
        <v>1</v>
      </c>
      <c r="AJ54" s="155">
        <v>4</v>
      </c>
      <c r="AK54" s="155">
        <v>0</v>
      </c>
      <c r="AL54" s="155">
        <v>0</v>
      </c>
      <c r="AM54" s="155">
        <v>6</v>
      </c>
      <c r="AN54" s="155">
        <v>1</v>
      </c>
      <c r="AO54" s="155">
        <v>1</v>
      </c>
      <c r="AP54" s="155">
        <v>7</v>
      </c>
    </row>
    <row r="55" spans="1:42" customFormat="1" ht="15.6" x14ac:dyDescent="0.3">
      <c r="A55" s="178" t="s">
        <v>90</v>
      </c>
      <c r="B55" s="179">
        <v>60</v>
      </c>
      <c r="C55" s="155">
        <v>1</v>
      </c>
      <c r="D55" s="155">
        <v>0</v>
      </c>
      <c r="E55" s="155">
        <v>3</v>
      </c>
      <c r="F55" s="155">
        <v>2</v>
      </c>
      <c r="G55" s="155">
        <v>1</v>
      </c>
      <c r="H55" s="155">
        <v>5</v>
      </c>
      <c r="I55" s="155">
        <v>0</v>
      </c>
      <c r="J55" s="155">
        <v>1</v>
      </c>
      <c r="K55" s="155">
        <v>0</v>
      </c>
      <c r="L55" s="155">
        <v>0</v>
      </c>
      <c r="M55" s="155">
        <v>0</v>
      </c>
      <c r="N55" s="155">
        <v>0</v>
      </c>
      <c r="O55" s="155">
        <v>0</v>
      </c>
      <c r="P55" s="155">
        <v>0</v>
      </c>
      <c r="Q55" s="155">
        <v>2</v>
      </c>
      <c r="R55" s="155">
        <v>0</v>
      </c>
      <c r="S55" s="155">
        <v>9</v>
      </c>
      <c r="T55" s="155">
        <v>5</v>
      </c>
      <c r="U55" s="155">
        <v>1</v>
      </c>
      <c r="V55" s="155">
        <v>0</v>
      </c>
      <c r="W55" s="155">
        <v>0</v>
      </c>
      <c r="X55" s="155">
        <v>0</v>
      </c>
      <c r="Y55" s="155">
        <v>3</v>
      </c>
      <c r="Z55" s="155">
        <v>0</v>
      </c>
      <c r="AA55" s="155">
        <v>0</v>
      </c>
      <c r="AB55" s="155">
        <v>0</v>
      </c>
      <c r="AC55" s="155">
        <v>3</v>
      </c>
      <c r="AD55" s="155">
        <v>0</v>
      </c>
      <c r="AE55" s="155">
        <v>1</v>
      </c>
      <c r="AF55" s="155">
        <v>0</v>
      </c>
      <c r="AG55" s="155">
        <v>6</v>
      </c>
      <c r="AH55" s="155">
        <v>5</v>
      </c>
      <c r="AI55" s="155">
        <v>1</v>
      </c>
      <c r="AJ55" s="155">
        <v>4</v>
      </c>
      <c r="AK55" s="155">
        <v>0</v>
      </c>
      <c r="AL55" s="155">
        <v>2</v>
      </c>
      <c r="AM55" s="155">
        <v>2</v>
      </c>
      <c r="AN55" s="155">
        <v>1</v>
      </c>
      <c r="AO55" s="155">
        <v>2</v>
      </c>
      <c r="AP55" s="155">
        <v>0</v>
      </c>
    </row>
    <row r="56" spans="1:42" customFormat="1" ht="15.6" x14ac:dyDescent="0.3">
      <c r="A56" s="178" t="s">
        <v>660</v>
      </c>
      <c r="B56" s="179">
        <v>28</v>
      </c>
      <c r="C56" s="155">
        <v>0</v>
      </c>
      <c r="D56" s="155">
        <v>0</v>
      </c>
      <c r="E56" s="155">
        <v>0</v>
      </c>
      <c r="F56" s="155">
        <v>0</v>
      </c>
      <c r="G56" s="155">
        <v>0</v>
      </c>
      <c r="H56" s="155">
        <v>2</v>
      </c>
      <c r="I56" s="155">
        <v>0</v>
      </c>
      <c r="J56" s="155">
        <v>0</v>
      </c>
      <c r="K56" s="155">
        <v>0</v>
      </c>
      <c r="L56" s="155">
        <v>0</v>
      </c>
      <c r="M56" s="155">
        <v>0</v>
      </c>
      <c r="N56" s="155">
        <v>0</v>
      </c>
      <c r="O56" s="155">
        <v>0</v>
      </c>
      <c r="P56" s="155">
        <v>0</v>
      </c>
      <c r="Q56" s="155">
        <v>0</v>
      </c>
      <c r="R56" s="155">
        <v>0</v>
      </c>
      <c r="S56" s="155">
        <v>20</v>
      </c>
      <c r="T56" s="155">
        <v>0</v>
      </c>
      <c r="U56" s="155">
        <v>0</v>
      </c>
      <c r="V56" s="155">
        <v>0</v>
      </c>
      <c r="W56" s="155">
        <v>0</v>
      </c>
      <c r="X56" s="155">
        <v>0</v>
      </c>
      <c r="Y56" s="155">
        <v>0</v>
      </c>
      <c r="Z56" s="155">
        <v>0</v>
      </c>
      <c r="AA56" s="155">
        <v>0</v>
      </c>
      <c r="AB56" s="155">
        <v>0</v>
      </c>
      <c r="AC56" s="155">
        <v>1</v>
      </c>
      <c r="AD56" s="155">
        <v>0</v>
      </c>
      <c r="AE56" s="155">
        <v>0</v>
      </c>
      <c r="AF56" s="155">
        <v>0</v>
      </c>
      <c r="AG56" s="155">
        <v>1</v>
      </c>
      <c r="AH56" s="155">
        <v>0</v>
      </c>
      <c r="AI56" s="155">
        <v>0</v>
      </c>
      <c r="AJ56" s="155">
        <v>1</v>
      </c>
      <c r="AK56" s="155">
        <v>0</v>
      </c>
      <c r="AL56" s="155">
        <v>0</v>
      </c>
      <c r="AM56" s="155">
        <v>0</v>
      </c>
      <c r="AN56" s="155">
        <v>1</v>
      </c>
      <c r="AO56" s="155">
        <v>1</v>
      </c>
      <c r="AP56" s="155">
        <v>1</v>
      </c>
    </row>
    <row r="57" spans="1:42" customFormat="1" ht="15.6" x14ac:dyDescent="0.3">
      <c r="A57" s="180" t="s">
        <v>576</v>
      </c>
      <c r="B57" s="179">
        <v>1</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1</v>
      </c>
      <c r="T57" s="155">
        <v>0</v>
      </c>
      <c r="U57" s="155">
        <v>0</v>
      </c>
      <c r="V57" s="155">
        <v>0</v>
      </c>
      <c r="W57" s="155">
        <v>0</v>
      </c>
      <c r="X57" s="155">
        <v>0</v>
      </c>
      <c r="Y57" s="155">
        <v>0</v>
      </c>
      <c r="Z57" s="155">
        <v>0</v>
      </c>
      <c r="AA57" s="155">
        <v>0</v>
      </c>
      <c r="AB57" s="155">
        <v>0</v>
      </c>
      <c r="AC57" s="155">
        <v>0</v>
      </c>
      <c r="AD57" s="155">
        <v>0</v>
      </c>
      <c r="AE57" s="155">
        <v>0</v>
      </c>
      <c r="AF57" s="155">
        <v>0</v>
      </c>
      <c r="AG57" s="155">
        <v>0</v>
      </c>
      <c r="AH57" s="155">
        <v>0</v>
      </c>
      <c r="AI57" s="155">
        <v>0</v>
      </c>
      <c r="AJ57" s="155">
        <v>0</v>
      </c>
      <c r="AK57" s="155">
        <v>0</v>
      </c>
      <c r="AL57" s="155">
        <v>0</v>
      </c>
      <c r="AM57" s="155">
        <v>0</v>
      </c>
      <c r="AN57" s="155">
        <v>0</v>
      </c>
      <c r="AO57" s="155">
        <v>0</v>
      </c>
      <c r="AP57" s="155">
        <v>0</v>
      </c>
    </row>
    <row r="58" spans="1:42" customFormat="1" ht="15.6" x14ac:dyDescent="0.3">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6" x14ac:dyDescent="0.3">
      <c r="A59" s="180" t="s">
        <v>611</v>
      </c>
      <c r="B59" s="179">
        <v>0</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6" x14ac:dyDescent="0.3">
      <c r="A60" s="180" t="s">
        <v>536</v>
      </c>
      <c r="B60" s="179">
        <v>0</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6" x14ac:dyDescent="0.3">
      <c r="A61" s="180" t="s">
        <v>307</v>
      </c>
      <c r="B61" s="179">
        <v>35</v>
      </c>
      <c r="C61" s="155">
        <v>0</v>
      </c>
      <c r="D61" s="155">
        <v>0</v>
      </c>
      <c r="E61" s="155">
        <v>0</v>
      </c>
      <c r="F61" s="155">
        <v>0</v>
      </c>
      <c r="G61" s="155">
        <v>0</v>
      </c>
      <c r="H61" s="155">
        <v>0</v>
      </c>
      <c r="I61" s="155">
        <v>0</v>
      </c>
      <c r="J61" s="155">
        <v>0</v>
      </c>
      <c r="K61" s="155">
        <v>0</v>
      </c>
      <c r="L61" s="155">
        <v>0</v>
      </c>
      <c r="M61" s="155">
        <v>0</v>
      </c>
      <c r="N61" s="155">
        <v>0</v>
      </c>
      <c r="O61" s="155">
        <v>0</v>
      </c>
      <c r="P61" s="155">
        <v>0</v>
      </c>
      <c r="Q61" s="155">
        <v>0</v>
      </c>
      <c r="R61" s="155">
        <v>0</v>
      </c>
      <c r="S61" s="155">
        <v>12</v>
      </c>
      <c r="T61" s="155">
        <v>1</v>
      </c>
      <c r="U61" s="155">
        <v>0</v>
      </c>
      <c r="V61" s="155">
        <v>0</v>
      </c>
      <c r="W61" s="155">
        <v>0</v>
      </c>
      <c r="X61" s="155">
        <v>0</v>
      </c>
      <c r="Y61" s="155">
        <v>0</v>
      </c>
      <c r="Z61" s="155">
        <v>0</v>
      </c>
      <c r="AA61" s="155">
        <v>0</v>
      </c>
      <c r="AB61" s="155">
        <v>0</v>
      </c>
      <c r="AC61" s="155">
        <v>20</v>
      </c>
      <c r="AD61" s="155">
        <v>0</v>
      </c>
      <c r="AE61" s="155">
        <v>0</v>
      </c>
      <c r="AF61" s="155">
        <v>0</v>
      </c>
      <c r="AG61" s="155">
        <v>0</v>
      </c>
      <c r="AH61" s="155">
        <v>0</v>
      </c>
      <c r="AI61" s="155">
        <v>0</v>
      </c>
      <c r="AJ61" s="155">
        <v>2</v>
      </c>
      <c r="AK61" s="155">
        <v>0</v>
      </c>
      <c r="AL61" s="155">
        <v>0</v>
      </c>
      <c r="AM61" s="155">
        <v>0</v>
      </c>
      <c r="AN61" s="155">
        <v>0</v>
      </c>
      <c r="AO61" s="155">
        <v>0</v>
      </c>
      <c r="AP61" s="155">
        <v>0</v>
      </c>
    </row>
    <row r="62" spans="1:42" customFormat="1" ht="15.6" x14ac:dyDescent="0.3">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6" x14ac:dyDescent="0.3">
      <c r="A63" s="180" t="s">
        <v>537</v>
      </c>
      <c r="B63" s="179">
        <v>2</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2</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6" x14ac:dyDescent="0.3">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6" x14ac:dyDescent="0.3">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6" x14ac:dyDescent="0.3">
      <c r="A66" s="180" t="s">
        <v>664</v>
      </c>
      <c r="B66" s="179">
        <v>0</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0</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6" x14ac:dyDescent="0.3">
      <c r="A67" s="180" t="s">
        <v>524</v>
      </c>
      <c r="B67" s="179">
        <v>3</v>
      </c>
      <c r="C67" s="155">
        <v>0</v>
      </c>
      <c r="D67" s="155">
        <v>0</v>
      </c>
      <c r="E67" s="155">
        <v>0</v>
      </c>
      <c r="F67" s="155">
        <v>0</v>
      </c>
      <c r="G67" s="155">
        <v>0</v>
      </c>
      <c r="H67" s="155">
        <v>0</v>
      </c>
      <c r="I67" s="155">
        <v>0</v>
      </c>
      <c r="J67" s="155">
        <v>0</v>
      </c>
      <c r="K67" s="155">
        <v>0</v>
      </c>
      <c r="L67" s="155">
        <v>0</v>
      </c>
      <c r="M67" s="155">
        <v>0</v>
      </c>
      <c r="N67" s="155">
        <v>0</v>
      </c>
      <c r="O67" s="155">
        <v>0</v>
      </c>
      <c r="P67" s="155">
        <v>0</v>
      </c>
      <c r="Q67" s="155">
        <v>0</v>
      </c>
      <c r="R67" s="155">
        <v>0</v>
      </c>
      <c r="S67" s="155">
        <v>2</v>
      </c>
      <c r="T67" s="155">
        <v>0</v>
      </c>
      <c r="U67" s="155">
        <v>0</v>
      </c>
      <c r="V67" s="155">
        <v>0</v>
      </c>
      <c r="W67" s="155">
        <v>0</v>
      </c>
      <c r="X67" s="155">
        <v>0</v>
      </c>
      <c r="Y67" s="155">
        <v>0</v>
      </c>
      <c r="Z67" s="155">
        <v>0</v>
      </c>
      <c r="AA67" s="155">
        <v>0</v>
      </c>
      <c r="AB67" s="155">
        <v>0</v>
      </c>
      <c r="AC67" s="155">
        <v>0</v>
      </c>
      <c r="AD67" s="155">
        <v>0</v>
      </c>
      <c r="AE67" s="155">
        <v>0</v>
      </c>
      <c r="AF67" s="155">
        <v>0</v>
      </c>
      <c r="AG67" s="155">
        <v>0</v>
      </c>
      <c r="AH67" s="155">
        <v>0</v>
      </c>
      <c r="AI67" s="155">
        <v>0</v>
      </c>
      <c r="AJ67" s="155">
        <v>0</v>
      </c>
      <c r="AK67" s="155">
        <v>0</v>
      </c>
      <c r="AL67" s="155">
        <v>0</v>
      </c>
      <c r="AM67" s="155">
        <v>0</v>
      </c>
      <c r="AN67" s="155">
        <v>0</v>
      </c>
      <c r="AO67" s="155">
        <v>0</v>
      </c>
      <c r="AP67" s="155">
        <v>1</v>
      </c>
    </row>
    <row r="68" spans="1:42" customFormat="1" ht="15.6" x14ac:dyDescent="0.3">
      <c r="A68" s="180" t="s">
        <v>665</v>
      </c>
      <c r="B68" s="179">
        <v>0</v>
      </c>
      <c r="C68" s="155">
        <v>0</v>
      </c>
      <c r="D68" s="155">
        <v>0</v>
      </c>
      <c r="E68" s="155">
        <v>0</v>
      </c>
      <c r="F68" s="155">
        <v>0</v>
      </c>
      <c r="G68" s="155">
        <v>0</v>
      </c>
      <c r="H68" s="155">
        <v>0</v>
      </c>
      <c r="I68" s="155">
        <v>0</v>
      </c>
      <c r="J68" s="155">
        <v>0</v>
      </c>
      <c r="K68" s="155">
        <v>0</v>
      </c>
      <c r="L68" s="155">
        <v>0</v>
      </c>
      <c r="M68" s="155">
        <v>0</v>
      </c>
      <c r="N68" s="155">
        <v>0</v>
      </c>
      <c r="O68" s="155">
        <v>0</v>
      </c>
      <c r="P68" s="155">
        <v>0</v>
      </c>
      <c r="Q68" s="155">
        <v>0</v>
      </c>
      <c r="R68" s="155">
        <v>0</v>
      </c>
      <c r="S68" s="155">
        <v>0</v>
      </c>
      <c r="T68" s="155">
        <v>0</v>
      </c>
      <c r="U68" s="155">
        <v>0</v>
      </c>
      <c r="V68" s="155">
        <v>0</v>
      </c>
      <c r="W68" s="155">
        <v>0</v>
      </c>
      <c r="X68" s="155">
        <v>0</v>
      </c>
      <c r="Y68" s="155">
        <v>0</v>
      </c>
      <c r="Z68" s="155">
        <v>0</v>
      </c>
      <c r="AA68" s="155">
        <v>0</v>
      </c>
      <c r="AB68" s="155">
        <v>0</v>
      </c>
      <c r="AC68" s="155">
        <v>0</v>
      </c>
      <c r="AD68" s="155">
        <v>0</v>
      </c>
      <c r="AE68" s="155">
        <v>0</v>
      </c>
      <c r="AF68" s="155">
        <v>0</v>
      </c>
      <c r="AG68" s="155">
        <v>0</v>
      </c>
      <c r="AH68" s="155">
        <v>0</v>
      </c>
      <c r="AI68" s="155">
        <v>0</v>
      </c>
      <c r="AJ68" s="155">
        <v>0</v>
      </c>
      <c r="AK68" s="155">
        <v>0</v>
      </c>
      <c r="AL68" s="155">
        <v>0</v>
      </c>
      <c r="AM68" s="155">
        <v>0</v>
      </c>
      <c r="AN68" s="155">
        <v>0</v>
      </c>
      <c r="AO68" s="155">
        <v>0</v>
      </c>
      <c r="AP68" s="155">
        <v>0</v>
      </c>
    </row>
    <row r="69" spans="1:42" customFormat="1" ht="15.6" x14ac:dyDescent="0.3">
      <c r="A69" s="180" t="s">
        <v>666</v>
      </c>
      <c r="B69" s="179">
        <v>0</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0</v>
      </c>
      <c r="AK69" s="155">
        <v>0</v>
      </c>
      <c r="AL69" s="155">
        <v>0</v>
      </c>
      <c r="AM69" s="155">
        <v>0</v>
      </c>
      <c r="AN69" s="155">
        <v>0</v>
      </c>
      <c r="AO69" s="155">
        <v>0</v>
      </c>
      <c r="AP69" s="155">
        <v>0</v>
      </c>
    </row>
    <row r="70" spans="1:42" customFormat="1" ht="15.6" x14ac:dyDescent="0.3">
      <c r="A70" s="180" t="s">
        <v>309</v>
      </c>
      <c r="B70" s="179">
        <v>10</v>
      </c>
      <c r="C70" s="155">
        <v>0</v>
      </c>
      <c r="D70" s="155">
        <v>0</v>
      </c>
      <c r="E70" s="155">
        <v>0</v>
      </c>
      <c r="F70" s="155">
        <v>0</v>
      </c>
      <c r="G70" s="155">
        <v>0</v>
      </c>
      <c r="H70" s="155">
        <v>0</v>
      </c>
      <c r="I70" s="155">
        <v>0</v>
      </c>
      <c r="J70" s="155">
        <v>0</v>
      </c>
      <c r="K70" s="155">
        <v>0</v>
      </c>
      <c r="L70" s="155">
        <v>0</v>
      </c>
      <c r="M70" s="155">
        <v>0</v>
      </c>
      <c r="N70" s="155">
        <v>0</v>
      </c>
      <c r="O70" s="155">
        <v>0</v>
      </c>
      <c r="P70" s="155">
        <v>0</v>
      </c>
      <c r="Q70" s="155">
        <v>0</v>
      </c>
      <c r="R70" s="155">
        <v>0</v>
      </c>
      <c r="S70" s="155">
        <v>9</v>
      </c>
      <c r="T70" s="155">
        <v>0</v>
      </c>
      <c r="U70" s="155">
        <v>0</v>
      </c>
      <c r="V70" s="155">
        <v>0</v>
      </c>
      <c r="W70" s="155">
        <v>0</v>
      </c>
      <c r="X70" s="155">
        <v>0</v>
      </c>
      <c r="Y70" s="155">
        <v>1</v>
      </c>
      <c r="Z70" s="155">
        <v>0</v>
      </c>
      <c r="AA70" s="155">
        <v>0</v>
      </c>
      <c r="AB70" s="155">
        <v>0</v>
      </c>
      <c r="AC70" s="155">
        <v>0</v>
      </c>
      <c r="AD70" s="155">
        <v>0</v>
      </c>
      <c r="AE70" s="155">
        <v>0</v>
      </c>
      <c r="AF70" s="155">
        <v>0</v>
      </c>
      <c r="AG70" s="155">
        <v>0</v>
      </c>
      <c r="AH70" s="155">
        <v>0</v>
      </c>
      <c r="AI70" s="155">
        <v>0</v>
      </c>
      <c r="AJ70" s="155">
        <v>0</v>
      </c>
      <c r="AK70" s="155">
        <v>0</v>
      </c>
      <c r="AL70" s="155">
        <v>0</v>
      </c>
      <c r="AM70" s="155">
        <v>0</v>
      </c>
      <c r="AN70" s="155">
        <v>0</v>
      </c>
      <c r="AO70" s="155">
        <v>0</v>
      </c>
      <c r="AP70" s="155">
        <v>0</v>
      </c>
    </row>
    <row r="71" spans="1:42" customFormat="1" ht="15.6" x14ac:dyDescent="0.3">
      <c r="A71" s="180" t="s">
        <v>601</v>
      </c>
      <c r="B71" s="179">
        <v>0</v>
      </c>
      <c r="C71" s="155">
        <v>0</v>
      </c>
      <c r="D71" s="155">
        <v>0</v>
      </c>
      <c r="E71" s="155">
        <v>0</v>
      </c>
      <c r="F71" s="155">
        <v>0</v>
      </c>
      <c r="G71" s="155">
        <v>0</v>
      </c>
      <c r="H71" s="155">
        <v>0</v>
      </c>
      <c r="I71" s="155">
        <v>0</v>
      </c>
      <c r="J71" s="155">
        <v>0</v>
      </c>
      <c r="K71" s="155">
        <v>0</v>
      </c>
      <c r="L71" s="155">
        <v>0</v>
      </c>
      <c r="M71" s="155">
        <v>0</v>
      </c>
      <c r="N71" s="155">
        <v>0</v>
      </c>
      <c r="O71" s="155">
        <v>0</v>
      </c>
      <c r="P71" s="155">
        <v>0</v>
      </c>
      <c r="Q71" s="155">
        <v>0</v>
      </c>
      <c r="R71" s="155">
        <v>0</v>
      </c>
      <c r="S71" s="155">
        <v>0</v>
      </c>
      <c r="T71" s="155">
        <v>0</v>
      </c>
      <c r="U71" s="155">
        <v>0</v>
      </c>
      <c r="V71" s="155">
        <v>0</v>
      </c>
      <c r="W71" s="155">
        <v>0</v>
      </c>
      <c r="X71" s="155">
        <v>0</v>
      </c>
      <c r="Y71" s="155">
        <v>0</v>
      </c>
      <c r="Z71" s="155">
        <v>0</v>
      </c>
      <c r="AA71" s="155">
        <v>0</v>
      </c>
      <c r="AB71" s="155">
        <v>0</v>
      </c>
      <c r="AC71" s="155">
        <v>0</v>
      </c>
      <c r="AD71" s="155">
        <v>0</v>
      </c>
      <c r="AE71" s="155">
        <v>0</v>
      </c>
      <c r="AF71" s="155">
        <v>0</v>
      </c>
      <c r="AG71" s="155">
        <v>0</v>
      </c>
      <c r="AH71" s="155">
        <v>0</v>
      </c>
      <c r="AI71" s="155">
        <v>0</v>
      </c>
      <c r="AJ71" s="155">
        <v>0</v>
      </c>
      <c r="AK71" s="155">
        <v>0</v>
      </c>
      <c r="AL71" s="155">
        <v>0</v>
      </c>
      <c r="AM71" s="155">
        <v>0</v>
      </c>
      <c r="AN71" s="155">
        <v>0</v>
      </c>
      <c r="AO71" s="155">
        <v>0</v>
      </c>
      <c r="AP71" s="155">
        <v>0</v>
      </c>
    </row>
    <row r="72" spans="1:42" customFormat="1" ht="15.6" x14ac:dyDescent="0.3">
      <c r="A72" s="180" t="s">
        <v>667</v>
      </c>
      <c r="B72" s="179">
        <v>0</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0</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0</v>
      </c>
      <c r="AO72" s="155">
        <v>0</v>
      </c>
      <c r="AP72" s="155">
        <v>0</v>
      </c>
    </row>
    <row r="73" spans="1:42" customFormat="1" ht="15.6" x14ac:dyDescent="0.3">
      <c r="A73" s="180" t="s">
        <v>668</v>
      </c>
      <c r="B73" s="179">
        <v>0</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v>0</v>
      </c>
      <c r="AB73" s="155">
        <v>0</v>
      </c>
      <c r="AC73" s="155">
        <v>0</v>
      </c>
      <c r="AD73" s="155">
        <v>0</v>
      </c>
      <c r="AE73" s="155">
        <v>0</v>
      </c>
      <c r="AF73" s="155">
        <v>0</v>
      </c>
      <c r="AG73" s="155">
        <v>0</v>
      </c>
      <c r="AH73" s="155">
        <v>0</v>
      </c>
      <c r="AI73" s="155">
        <v>0</v>
      </c>
      <c r="AJ73" s="155">
        <v>0</v>
      </c>
      <c r="AK73" s="155">
        <v>0</v>
      </c>
      <c r="AL73" s="155">
        <v>0</v>
      </c>
      <c r="AM73" s="155">
        <v>0</v>
      </c>
      <c r="AN73" s="155">
        <v>0</v>
      </c>
      <c r="AO73" s="155">
        <v>0</v>
      </c>
      <c r="AP73" s="155">
        <v>0</v>
      </c>
    </row>
    <row r="74" spans="1:42" customFormat="1" ht="15.6" x14ac:dyDescent="0.3">
      <c r="A74" s="180" t="s">
        <v>517</v>
      </c>
      <c r="B74" s="179">
        <v>0</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0</v>
      </c>
      <c r="AK74" s="155">
        <v>0</v>
      </c>
      <c r="AL74" s="155">
        <v>0</v>
      </c>
      <c r="AM74" s="155">
        <v>0</v>
      </c>
      <c r="AN74" s="155">
        <v>0</v>
      </c>
      <c r="AO74" s="155">
        <v>0</v>
      </c>
      <c r="AP74" s="155">
        <v>0</v>
      </c>
    </row>
    <row r="75" spans="1:42" customFormat="1" ht="15.6" x14ac:dyDescent="0.3">
      <c r="A75" s="180" t="s">
        <v>577</v>
      </c>
      <c r="B75" s="179">
        <v>0</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0</v>
      </c>
      <c r="AO75" s="155">
        <v>0</v>
      </c>
      <c r="AP75" s="155">
        <v>0</v>
      </c>
    </row>
    <row r="76" spans="1:42" customFormat="1" ht="15.6" x14ac:dyDescent="0.3">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6" x14ac:dyDescent="0.3">
      <c r="A77" s="180" t="s">
        <v>670</v>
      </c>
      <c r="B77" s="179">
        <v>3</v>
      </c>
      <c r="C77" s="155">
        <v>0</v>
      </c>
      <c r="D77" s="155">
        <v>0</v>
      </c>
      <c r="E77" s="155">
        <v>0</v>
      </c>
      <c r="F77" s="155">
        <v>0</v>
      </c>
      <c r="G77" s="155">
        <v>0</v>
      </c>
      <c r="H77" s="155">
        <v>1</v>
      </c>
      <c r="I77" s="155">
        <v>0</v>
      </c>
      <c r="J77" s="155">
        <v>0</v>
      </c>
      <c r="K77" s="155">
        <v>0</v>
      </c>
      <c r="L77" s="155">
        <v>0</v>
      </c>
      <c r="M77" s="155">
        <v>0</v>
      </c>
      <c r="N77" s="155">
        <v>0</v>
      </c>
      <c r="O77" s="155">
        <v>0</v>
      </c>
      <c r="P77" s="155">
        <v>0</v>
      </c>
      <c r="Q77" s="155">
        <v>0</v>
      </c>
      <c r="R77" s="155">
        <v>0</v>
      </c>
      <c r="S77" s="155">
        <v>0</v>
      </c>
      <c r="T77" s="155">
        <v>0</v>
      </c>
      <c r="U77" s="155">
        <v>0</v>
      </c>
      <c r="V77" s="155">
        <v>0</v>
      </c>
      <c r="W77" s="155">
        <v>0</v>
      </c>
      <c r="X77" s="155">
        <v>0</v>
      </c>
      <c r="Y77" s="155">
        <v>0</v>
      </c>
      <c r="Z77" s="155">
        <v>0</v>
      </c>
      <c r="AA77" s="155">
        <v>0</v>
      </c>
      <c r="AB77" s="155">
        <v>0</v>
      </c>
      <c r="AC77" s="155">
        <v>1</v>
      </c>
      <c r="AD77" s="155">
        <v>0</v>
      </c>
      <c r="AE77" s="155">
        <v>0</v>
      </c>
      <c r="AF77" s="155">
        <v>0</v>
      </c>
      <c r="AG77" s="155">
        <v>0</v>
      </c>
      <c r="AH77" s="155">
        <v>0</v>
      </c>
      <c r="AI77" s="155">
        <v>0</v>
      </c>
      <c r="AJ77" s="155">
        <v>0</v>
      </c>
      <c r="AK77" s="155">
        <v>0</v>
      </c>
      <c r="AL77" s="155">
        <v>0</v>
      </c>
      <c r="AM77" s="155">
        <v>0</v>
      </c>
      <c r="AN77" s="155">
        <v>0</v>
      </c>
      <c r="AO77" s="155">
        <v>0</v>
      </c>
      <c r="AP77" s="155">
        <v>1</v>
      </c>
    </row>
    <row r="78" spans="1:42" customFormat="1" ht="15.6" x14ac:dyDescent="0.3">
      <c r="A78" s="180" t="s">
        <v>603</v>
      </c>
      <c r="B78" s="179">
        <v>0</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0</v>
      </c>
      <c r="T78" s="155">
        <v>0</v>
      </c>
      <c r="U78" s="155">
        <v>0</v>
      </c>
      <c r="V78" s="155">
        <v>0</v>
      </c>
      <c r="W78" s="155">
        <v>0</v>
      </c>
      <c r="X78" s="155">
        <v>0</v>
      </c>
      <c r="Y78" s="155">
        <v>0</v>
      </c>
      <c r="Z78" s="155">
        <v>0</v>
      </c>
      <c r="AA78" s="155">
        <v>0</v>
      </c>
      <c r="AB78" s="155">
        <v>0</v>
      </c>
      <c r="AC78" s="155">
        <v>0</v>
      </c>
      <c r="AD78" s="155">
        <v>0</v>
      </c>
      <c r="AE78" s="155">
        <v>0</v>
      </c>
      <c r="AF78" s="155">
        <v>0</v>
      </c>
      <c r="AG78" s="155">
        <v>0</v>
      </c>
      <c r="AH78" s="155">
        <v>0</v>
      </c>
      <c r="AI78" s="155">
        <v>0</v>
      </c>
      <c r="AJ78" s="155">
        <v>0</v>
      </c>
      <c r="AK78" s="155">
        <v>0</v>
      </c>
      <c r="AL78" s="155">
        <v>0</v>
      </c>
      <c r="AM78" s="155">
        <v>0</v>
      </c>
      <c r="AN78" s="155">
        <v>0</v>
      </c>
      <c r="AO78" s="155">
        <v>0</v>
      </c>
      <c r="AP78" s="155">
        <v>0</v>
      </c>
    </row>
    <row r="79" spans="1:42" customFormat="1" ht="15.6" x14ac:dyDescent="0.3">
      <c r="A79" s="180" t="s">
        <v>671</v>
      </c>
      <c r="B79" s="179">
        <v>1</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0</v>
      </c>
      <c r="T79" s="155">
        <v>0</v>
      </c>
      <c r="U79" s="155">
        <v>0</v>
      </c>
      <c r="V79" s="155">
        <v>0</v>
      </c>
      <c r="W79" s="155">
        <v>0</v>
      </c>
      <c r="X79" s="155">
        <v>0</v>
      </c>
      <c r="Y79" s="155">
        <v>0</v>
      </c>
      <c r="Z79" s="155">
        <v>0</v>
      </c>
      <c r="AA79" s="155">
        <v>0</v>
      </c>
      <c r="AB79" s="155">
        <v>0</v>
      </c>
      <c r="AC79" s="155">
        <v>0</v>
      </c>
      <c r="AD79" s="155">
        <v>0</v>
      </c>
      <c r="AE79" s="155">
        <v>0</v>
      </c>
      <c r="AF79" s="155">
        <v>0</v>
      </c>
      <c r="AG79" s="155">
        <v>1</v>
      </c>
      <c r="AH79" s="155">
        <v>0</v>
      </c>
      <c r="AI79" s="155">
        <v>0</v>
      </c>
      <c r="AJ79" s="155">
        <v>0</v>
      </c>
      <c r="AK79" s="155">
        <v>0</v>
      </c>
      <c r="AL79" s="155">
        <v>0</v>
      </c>
      <c r="AM79" s="155">
        <v>0</v>
      </c>
      <c r="AN79" s="155">
        <v>0</v>
      </c>
      <c r="AO79" s="155">
        <v>0</v>
      </c>
      <c r="AP79" s="155">
        <v>0</v>
      </c>
    </row>
    <row r="80" spans="1:42" customFormat="1" ht="15.6" x14ac:dyDescent="0.3">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6" x14ac:dyDescent="0.3">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6" x14ac:dyDescent="0.3">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6" x14ac:dyDescent="0.3">
      <c r="A83" s="180" t="s">
        <v>526</v>
      </c>
      <c r="B83" s="179">
        <v>0</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0</v>
      </c>
      <c r="AD83" s="155">
        <v>0</v>
      </c>
      <c r="AE83" s="155">
        <v>0</v>
      </c>
      <c r="AF83" s="155">
        <v>0</v>
      </c>
      <c r="AG83" s="155">
        <v>0</v>
      </c>
      <c r="AH83" s="155">
        <v>0</v>
      </c>
      <c r="AI83" s="155">
        <v>0</v>
      </c>
      <c r="AJ83" s="155">
        <v>0</v>
      </c>
      <c r="AK83" s="155">
        <v>0</v>
      </c>
      <c r="AL83" s="155">
        <v>0</v>
      </c>
      <c r="AM83" s="155">
        <v>0</v>
      </c>
      <c r="AN83" s="155">
        <v>0</v>
      </c>
      <c r="AO83" s="155">
        <v>0</v>
      </c>
      <c r="AP83" s="155">
        <v>0</v>
      </c>
    </row>
    <row r="84" spans="1:42" customFormat="1" ht="15.6" x14ac:dyDescent="0.3">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6" x14ac:dyDescent="0.3">
      <c r="A85" s="180" t="s">
        <v>674</v>
      </c>
      <c r="B85" s="179">
        <v>0</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0</v>
      </c>
      <c r="T85" s="155">
        <v>0</v>
      </c>
      <c r="U85" s="155">
        <v>0</v>
      </c>
      <c r="V85" s="155">
        <v>0</v>
      </c>
      <c r="W85" s="155">
        <v>0</v>
      </c>
      <c r="X85" s="155">
        <v>0</v>
      </c>
      <c r="Y85" s="155">
        <v>0</v>
      </c>
      <c r="Z85" s="155">
        <v>0</v>
      </c>
      <c r="AA85" s="155">
        <v>0</v>
      </c>
      <c r="AB85" s="155">
        <v>0</v>
      </c>
      <c r="AC85" s="155">
        <v>0</v>
      </c>
      <c r="AD85" s="155">
        <v>0</v>
      </c>
      <c r="AE85" s="155">
        <v>0</v>
      </c>
      <c r="AF85" s="155">
        <v>0</v>
      </c>
      <c r="AG85" s="155">
        <v>0</v>
      </c>
      <c r="AH85" s="155">
        <v>0</v>
      </c>
      <c r="AI85" s="155">
        <v>0</v>
      </c>
      <c r="AJ85" s="155">
        <v>0</v>
      </c>
      <c r="AK85" s="155">
        <v>0</v>
      </c>
      <c r="AL85" s="155">
        <v>0</v>
      </c>
      <c r="AM85" s="155">
        <v>0</v>
      </c>
      <c r="AN85" s="155">
        <v>0</v>
      </c>
      <c r="AO85" s="155">
        <v>0</v>
      </c>
      <c r="AP85" s="155">
        <v>0</v>
      </c>
    </row>
    <row r="86" spans="1:42" customFormat="1" ht="15.6" x14ac:dyDescent="0.3">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6" x14ac:dyDescent="0.3">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6" x14ac:dyDescent="0.3">
      <c r="A88" s="180" t="s">
        <v>324</v>
      </c>
      <c r="B88" s="179">
        <v>52</v>
      </c>
      <c r="C88" s="155">
        <v>0</v>
      </c>
      <c r="D88" s="155">
        <v>0</v>
      </c>
      <c r="E88" s="155">
        <v>0</v>
      </c>
      <c r="F88" s="155">
        <v>0</v>
      </c>
      <c r="G88" s="155">
        <v>0</v>
      </c>
      <c r="H88" s="155">
        <v>2</v>
      </c>
      <c r="I88" s="155">
        <v>0</v>
      </c>
      <c r="J88" s="155">
        <v>0</v>
      </c>
      <c r="K88" s="155">
        <v>0</v>
      </c>
      <c r="L88" s="155">
        <v>0</v>
      </c>
      <c r="M88" s="155">
        <v>0</v>
      </c>
      <c r="N88" s="155">
        <v>0</v>
      </c>
      <c r="O88" s="155">
        <v>0</v>
      </c>
      <c r="P88" s="155">
        <v>0</v>
      </c>
      <c r="Q88" s="155">
        <v>0</v>
      </c>
      <c r="R88" s="155">
        <v>0</v>
      </c>
      <c r="S88" s="155">
        <v>34</v>
      </c>
      <c r="T88" s="155">
        <v>0</v>
      </c>
      <c r="U88" s="155">
        <v>0</v>
      </c>
      <c r="V88" s="155">
        <v>0</v>
      </c>
      <c r="W88" s="155">
        <v>0</v>
      </c>
      <c r="X88" s="155">
        <v>0</v>
      </c>
      <c r="Y88" s="155">
        <v>0</v>
      </c>
      <c r="Z88" s="155">
        <v>0</v>
      </c>
      <c r="AA88" s="155">
        <v>0</v>
      </c>
      <c r="AB88" s="155">
        <v>0</v>
      </c>
      <c r="AC88" s="155">
        <v>2</v>
      </c>
      <c r="AD88" s="155">
        <v>0</v>
      </c>
      <c r="AE88" s="155">
        <v>0</v>
      </c>
      <c r="AF88" s="155">
        <v>0</v>
      </c>
      <c r="AG88" s="155">
        <v>9</v>
      </c>
      <c r="AH88" s="155">
        <v>0</v>
      </c>
      <c r="AI88" s="155">
        <v>0</v>
      </c>
      <c r="AJ88" s="155">
        <v>2</v>
      </c>
      <c r="AK88" s="155">
        <v>0</v>
      </c>
      <c r="AL88" s="155">
        <v>0</v>
      </c>
      <c r="AM88" s="155">
        <v>0</v>
      </c>
      <c r="AN88" s="155">
        <v>1</v>
      </c>
      <c r="AO88" s="155">
        <v>0</v>
      </c>
      <c r="AP88" s="155">
        <v>2</v>
      </c>
    </row>
    <row r="89" spans="1:42" customFormat="1" ht="15.6" x14ac:dyDescent="0.3">
      <c r="A89" s="180" t="s">
        <v>676</v>
      </c>
      <c r="B89" s="179">
        <v>0</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0</v>
      </c>
      <c r="T89" s="155">
        <v>0</v>
      </c>
      <c r="U89" s="155">
        <v>0</v>
      </c>
      <c r="V89" s="155">
        <v>0</v>
      </c>
      <c r="W89" s="155">
        <v>0</v>
      </c>
      <c r="X89" s="155">
        <v>0</v>
      </c>
      <c r="Y89" s="155">
        <v>0</v>
      </c>
      <c r="Z89" s="155">
        <v>0</v>
      </c>
      <c r="AA89" s="155">
        <v>0</v>
      </c>
      <c r="AB89" s="155">
        <v>0</v>
      </c>
      <c r="AC89" s="155">
        <v>0</v>
      </c>
      <c r="AD89" s="155">
        <v>0</v>
      </c>
      <c r="AE89" s="155">
        <v>0</v>
      </c>
      <c r="AF89" s="155">
        <v>0</v>
      </c>
      <c r="AG89" s="155">
        <v>0</v>
      </c>
      <c r="AH89" s="155">
        <v>0</v>
      </c>
      <c r="AI89" s="155">
        <v>0</v>
      </c>
      <c r="AJ89" s="155">
        <v>0</v>
      </c>
      <c r="AK89" s="155">
        <v>0</v>
      </c>
      <c r="AL89" s="155">
        <v>0</v>
      </c>
      <c r="AM89" s="155">
        <v>0</v>
      </c>
      <c r="AN89" s="155">
        <v>0</v>
      </c>
      <c r="AO89" s="155">
        <v>0</v>
      </c>
      <c r="AP89" s="155">
        <v>0</v>
      </c>
    </row>
    <row r="90" spans="1:42" customFormat="1" ht="15.6" x14ac:dyDescent="0.3">
      <c r="A90" s="180" t="s">
        <v>677</v>
      </c>
      <c r="B90" s="179">
        <v>0</v>
      </c>
      <c r="C90" s="155">
        <v>0</v>
      </c>
      <c r="D90" s="155">
        <v>0</v>
      </c>
      <c r="E90" s="155">
        <v>0</v>
      </c>
      <c r="F90" s="155">
        <v>0</v>
      </c>
      <c r="G90" s="155">
        <v>0</v>
      </c>
      <c r="H90" s="155">
        <v>0</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6" x14ac:dyDescent="0.3">
      <c r="A91" s="180" t="s">
        <v>602</v>
      </c>
      <c r="B91" s="179">
        <v>1</v>
      </c>
      <c r="C91" s="155">
        <v>0</v>
      </c>
      <c r="D91" s="155">
        <v>0</v>
      </c>
      <c r="E91" s="155">
        <v>0</v>
      </c>
      <c r="F91" s="155">
        <v>0</v>
      </c>
      <c r="G91" s="155">
        <v>0</v>
      </c>
      <c r="H91" s="155">
        <v>0</v>
      </c>
      <c r="I91" s="155">
        <v>0</v>
      </c>
      <c r="J91" s="155">
        <v>0</v>
      </c>
      <c r="K91" s="155">
        <v>0</v>
      </c>
      <c r="L91" s="155">
        <v>0</v>
      </c>
      <c r="M91" s="155">
        <v>0</v>
      </c>
      <c r="N91" s="155">
        <v>0</v>
      </c>
      <c r="O91" s="155">
        <v>0</v>
      </c>
      <c r="P91" s="155">
        <v>0</v>
      </c>
      <c r="Q91" s="155">
        <v>0</v>
      </c>
      <c r="R91" s="155">
        <v>0</v>
      </c>
      <c r="S91" s="155">
        <v>0</v>
      </c>
      <c r="T91" s="155">
        <v>0</v>
      </c>
      <c r="U91" s="155">
        <v>0</v>
      </c>
      <c r="V91" s="155">
        <v>0</v>
      </c>
      <c r="W91" s="155">
        <v>0</v>
      </c>
      <c r="X91" s="155">
        <v>0</v>
      </c>
      <c r="Y91" s="155">
        <v>0</v>
      </c>
      <c r="Z91" s="155">
        <v>0</v>
      </c>
      <c r="AA91" s="155">
        <v>0</v>
      </c>
      <c r="AB91" s="155">
        <v>0</v>
      </c>
      <c r="AC91" s="155">
        <v>0</v>
      </c>
      <c r="AD91" s="155">
        <v>0</v>
      </c>
      <c r="AE91" s="155">
        <v>0</v>
      </c>
      <c r="AF91" s="155">
        <v>0</v>
      </c>
      <c r="AG91" s="155">
        <v>1</v>
      </c>
      <c r="AH91" s="155">
        <v>0</v>
      </c>
      <c r="AI91" s="155">
        <v>0</v>
      </c>
      <c r="AJ91" s="155">
        <v>0</v>
      </c>
      <c r="AK91" s="155">
        <v>0</v>
      </c>
      <c r="AL91" s="155">
        <v>0</v>
      </c>
      <c r="AM91" s="155">
        <v>0</v>
      </c>
      <c r="AN91" s="155">
        <v>0</v>
      </c>
      <c r="AO91" s="155">
        <v>0</v>
      </c>
      <c r="AP91" s="155">
        <v>0</v>
      </c>
    </row>
    <row r="92" spans="1:42" customFormat="1" ht="15.6" x14ac:dyDescent="0.3">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6" x14ac:dyDescent="0.3">
      <c r="A93" s="180" t="s">
        <v>543</v>
      </c>
      <c r="B93" s="179">
        <v>0</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0</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6" x14ac:dyDescent="0.3">
      <c r="A94" s="180" t="s">
        <v>581</v>
      </c>
      <c r="B94" s="179">
        <v>1</v>
      </c>
      <c r="C94" s="155">
        <v>0</v>
      </c>
      <c r="D94" s="155">
        <v>0</v>
      </c>
      <c r="E94" s="155">
        <v>0</v>
      </c>
      <c r="F94" s="155">
        <v>0</v>
      </c>
      <c r="G94" s="155">
        <v>0</v>
      </c>
      <c r="H94" s="155">
        <v>1</v>
      </c>
      <c r="I94" s="155">
        <v>0</v>
      </c>
      <c r="J94" s="155">
        <v>0</v>
      </c>
      <c r="K94" s="155">
        <v>0</v>
      </c>
      <c r="L94" s="155">
        <v>0</v>
      </c>
      <c r="M94" s="155">
        <v>0</v>
      </c>
      <c r="N94" s="155">
        <v>0</v>
      </c>
      <c r="O94" s="155">
        <v>0</v>
      </c>
      <c r="P94" s="155">
        <v>0</v>
      </c>
      <c r="Q94" s="155">
        <v>0</v>
      </c>
      <c r="R94" s="155">
        <v>0</v>
      </c>
      <c r="S94" s="155">
        <v>0</v>
      </c>
      <c r="T94" s="155">
        <v>0</v>
      </c>
      <c r="U94" s="155">
        <v>0</v>
      </c>
      <c r="V94" s="155">
        <v>0</v>
      </c>
      <c r="W94" s="155">
        <v>0</v>
      </c>
      <c r="X94" s="155">
        <v>0</v>
      </c>
      <c r="Y94" s="155">
        <v>0</v>
      </c>
      <c r="Z94" s="155">
        <v>0</v>
      </c>
      <c r="AA94" s="155">
        <v>0</v>
      </c>
      <c r="AB94" s="155">
        <v>0</v>
      </c>
      <c r="AC94" s="155">
        <v>0</v>
      </c>
      <c r="AD94" s="155">
        <v>0</v>
      </c>
      <c r="AE94" s="155">
        <v>0</v>
      </c>
      <c r="AF94" s="155">
        <v>0</v>
      </c>
      <c r="AG94" s="155">
        <v>0</v>
      </c>
      <c r="AH94" s="155">
        <v>0</v>
      </c>
      <c r="AI94" s="155">
        <v>0</v>
      </c>
      <c r="AJ94" s="155">
        <v>0</v>
      </c>
      <c r="AK94" s="155">
        <v>0</v>
      </c>
      <c r="AL94" s="155">
        <v>0</v>
      </c>
      <c r="AM94" s="155">
        <v>0</v>
      </c>
      <c r="AN94" s="155">
        <v>0</v>
      </c>
      <c r="AO94" s="155">
        <v>0</v>
      </c>
      <c r="AP94" s="155">
        <v>0</v>
      </c>
    </row>
    <row r="95" spans="1:42" customFormat="1" ht="15.6" x14ac:dyDescent="0.3">
      <c r="A95" s="180" t="s">
        <v>679</v>
      </c>
      <c r="B95" s="179">
        <v>0</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0</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0</v>
      </c>
      <c r="AK95" s="155">
        <v>0</v>
      </c>
      <c r="AL95" s="155">
        <v>0</v>
      </c>
      <c r="AM95" s="155">
        <v>0</v>
      </c>
      <c r="AN95" s="155">
        <v>0</v>
      </c>
      <c r="AO95" s="155">
        <v>0</v>
      </c>
      <c r="AP95" s="155">
        <v>0</v>
      </c>
    </row>
    <row r="96" spans="1:42" customFormat="1" ht="15.6" x14ac:dyDescent="0.3">
      <c r="A96" s="180" t="s">
        <v>470</v>
      </c>
      <c r="B96" s="179">
        <v>174</v>
      </c>
      <c r="C96" s="155">
        <v>0</v>
      </c>
      <c r="D96" s="155">
        <v>0</v>
      </c>
      <c r="E96" s="155">
        <v>0</v>
      </c>
      <c r="F96" s="155">
        <v>0</v>
      </c>
      <c r="G96" s="155">
        <v>2</v>
      </c>
      <c r="H96" s="155">
        <v>1</v>
      </c>
      <c r="I96" s="155">
        <v>0</v>
      </c>
      <c r="J96" s="155">
        <v>0</v>
      </c>
      <c r="K96" s="155">
        <v>0</v>
      </c>
      <c r="L96" s="155">
        <v>0</v>
      </c>
      <c r="M96" s="155">
        <v>1</v>
      </c>
      <c r="N96" s="155">
        <v>0</v>
      </c>
      <c r="O96" s="155">
        <v>1</v>
      </c>
      <c r="P96" s="155">
        <v>0</v>
      </c>
      <c r="Q96" s="155">
        <v>3</v>
      </c>
      <c r="R96" s="155">
        <v>0</v>
      </c>
      <c r="S96" s="155">
        <v>103</v>
      </c>
      <c r="T96" s="155">
        <v>2</v>
      </c>
      <c r="U96" s="155">
        <v>1</v>
      </c>
      <c r="V96" s="155">
        <v>0</v>
      </c>
      <c r="W96" s="155">
        <v>1</v>
      </c>
      <c r="X96" s="155">
        <v>0</v>
      </c>
      <c r="Y96" s="155">
        <v>1</v>
      </c>
      <c r="Z96" s="155">
        <v>0</v>
      </c>
      <c r="AA96" s="155">
        <v>2</v>
      </c>
      <c r="AB96" s="155">
        <v>0</v>
      </c>
      <c r="AC96" s="155">
        <v>4</v>
      </c>
      <c r="AD96" s="155">
        <v>2</v>
      </c>
      <c r="AE96" s="155">
        <v>2</v>
      </c>
      <c r="AF96" s="155">
        <v>0</v>
      </c>
      <c r="AG96" s="155">
        <v>15</v>
      </c>
      <c r="AH96" s="155">
        <v>5</v>
      </c>
      <c r="AI96" s="155">
        <v>0</v>
      </c>
      <c r="AJ96" s="155">
        <v>2</v>
      </c>
      <c r="AK96" s="155">
        <v>0</v>
      </c>
      <c r="AL96" s="155">
        <v>0</v>
      </c>
      <c r="AM96" s="155">
        <v>20</v>
      </c>
      <c r="AN96" s="155">
        <v>1</v>
      </c>
      <c r="AO96" s="155">
        <v>0</v>
      </c>
      <c r="AP96" s="155">
        <v>5</v>
      </c>
    </row>
    <row r="97" spans="1:42" customFormat="1" ht="15.6" x14ac:dyDescent="0.3">
      <c r="A97" s="180" t="s">
        <v>680</v>
      </c>
      <c r="B97" s="179">
        <v>0</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0</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6" x14ac:dyDescent="0.3">
      <c r="A98" s="180" t="s">
        <v>681</v>
      </c>
      <c r="B98" s="179">
        <v>0</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6" x14ac:dyDescent="0.3">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6" x14ac:dyDescent="0.3">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6" x14ac:dyDescent="0.3">
      <c r="A101" s="180" t="s">
        <v>513</v>
      </c>
      <c r="B101" s="179">
        <v>5</v>
      </c>
      <c r="C101" s="155">
        <v>0</v>
      </c>
      <c r="D101" s="155">
        <v>0</v>
      </c>
      <c r="E101" s="155">
        <v>0</v>
      </c>
      <c r="F101" s="155">
        <v>0</v>
      </c>
      <c r="G101" s="155">
        <v>0</v>
      </c>
      <c r="H101" s="155">
        <v>0</v>
      </c>
      <c r="I101" s="155">
        <v>0</v>
      </c>
      <c r="J101" s="155">
        <v>0</v>
      </c>
      <c r="K101" s="155">
        <v>0</v>
      </c>
      <c r="L101" s="155">
        <v>0</v>
      </c>
      <c r="M101" s="155">
        <v>0</v>
      </c>
      <c r="N101" s="155">
        <v>0</v>
      </c>
      <c r="O101" s="155">
        <v>1</v>
      </c>
      <c r="P101" s="155">
        <v>0</v>
      </c>
      <c r="Q101" s="155">
        <v>0</v>
      </c>
      <c r="R101" s="155">
        <v>0</v>
      </c>
      <c r="S101" s="155">
        <v>3</v>
      </c>
      <c r="T101" s="155">
        <v>0</v>
      </c>
      <c r="U101" s="155">
        <v>0</v>
      </c>
      <c r="V101" s="155">
        <v>0</v>
      </c>
      <c r="W101" s="155">
        <v>0</v>
      </c>
      <c r="X101" s="155">
        <v>0</v>
      </c>
      <c r="Y101" s="155">
        <v>0</v>
      </c>
      <c r="Z101" s="155">
        <v>0</v>
      </c>
      <c r="AA101" s="155">
        <v>0</v>
      </c>
      <c r="AB101" s="155">
        <v>0</v>
      </c>
      <c r="AC101" s="155">
        <v>0</v>
      </c>
      <c r="AD101" s="155">
        <v>0</v>
      </c>
      <c r="AE101" s="155">
        <v>0</v>
      </c>
      <c r="AF101" s="155">
        <v>0</v>
      </c>
      <c r="AG101" s="155">
        <v>0</v>
      </c>
      <c r="AH101" s="155">
        <v>0</v>
      </c>
      <c r="AI101" s="155">
        <v>0</v>
      </c>
      <c r="AJ101" s="155">
        <v>1</v>
      </c>
      <c r="AK101" s="155">
        <v>0</v>
      </c>
      <c r="AL101" s="155">
        <v>0</v>
      </c>
      <c r="AM101" s="155">
        <v>0</v>
      </c>
      <c r="AN101" s="155">
        <v>0</v>
      </c>
      <c r="AO101" s="155">
        <v>0</v>
      </c>
      <c r="AP101" s="155">
        <v>0</v>
      </c>
    </row>
    <row r="102" spans="1:42" customFormat="1" ht="15.6" x14ac:dyDescent="0.3">
      <c r="A102" s="180" t="s">
        <v>303</v>
      </c>
      <c r="B102" s="179">
        <v>31</v>
      </c>
      <c r="C102" s="155">
        <v>0</v>
      </c>
      <c r="D102" s="155">
        <v>0</v>
      </c>
      <c r="E102" s="155">
        <v>0</v>
      </c>
      <c r="F102" s="155">
        <v>0</v>
      </c>
      <c r="G102" s="155">
        <v>0</v>
      </c>
      <c r="H102" s="155">
        <v>0</v>
      </c>
      <c r="I102" s="155">
        <v>0</v>
      </c>
      <c r="J102" s="155">
        <v>1</v>
      </c>
      <c r="K102" s="155">
        <v>0</v>
      </c>
      <c r="L102" s="155">
        <v>0</v>
      </c>
      <c r="M102" s="155">
        <v>0</v>
      </c>
      <c r="N102" s="155">
        <v>0</v>
      </c>
      <c r="O102" s="155">
        <v>0</v>
      </c>
      <c r="P102" s="155">
        <v>0</v>
      </c>
      <c r="Q102" s="155">
        <v>0</v>
      </c>
      <c r="R102" s="155">
        <v>0</v>
      </c>
      <c r="S102" s="155">
        <v>26</v>
      </c>
      <c r="T102" s="155">
        <v>0</v>
      </c>
      <c r="U102" s="155">
        <v>0</v>
      </c>
      <c r="V102" s="155">
        <v>0</v>
      </c>
      <c r="W102" s="155">
        <v>0</v>
      </c>
      <c r="X102" s="155">
        <v>0</v>
      </c>
      <c r="Y102" s="155">
        <v>0</v>
      </c>
      <c r="Z102" s="155">
        <v>0</v>
      </c>
      <c r="AA102" s="155">
        <v>0</v>
      </c>
      <c r="AB102" s="155">
        <v>0</v>
      </c>
      <c r="AC102" s="155">
        <v>0</v>
      </c>
      <c r="AD102" s="155">
        <v>0</v>
      </c>
      <c r="AE102" s="155">
        <v>0</v>
      </c>
      <c r="AF102" s="155">
        <v>0</v>
      </c>
      <c r="AG102" s="155">
        <v>3</v>
      </c>
      <c r="AH102" s="155">
        <v>0</v>
      </c>
      <c r="AI102" s="155">
        <v>0</v>
      </c>
      <c r="AJ102" s="155">
        <v>0</v>
      </c>
      <c r="AK102" s="155">
        <v>0</v>
      </c>
      <c r="AL102" s="155">
        <v>0</v>
      </c>
      <c r="AM102" s="155">
        <v>1</v>
      </c>
      <c r="AN102" s="155">
        <v>0</v>
      </c>
      <c r="AO102" s="155">
        <v>0</v>
      </c>
      <c r="AP102" s="155">
        <v>0</v>
      </c>
    </row>
    <row r="103" spans="1:42" s="1" customFormat="1" ht="15.6" x14ac:dyDescent="0.3">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6" x14ac:dyDescent="0.3">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6" x14ac:dyDescent="0.3">
      <c r="A105" s="180" t="s">
        <v>685</v>
      </c>
      <c r="B105" s="179">
        <v>24</v>
      </c>
      <c r="C105" s="155">
        <v>0</v>
      </c>
      <c r="D105" s="155">
        <v>0</v>
      </c>
      <c r="E105" s="155">
        <v>2</v>
      </c>
      <c r="F105" s="155">
        <v>1</v>
      </c>
      <c r="G105" s="155">
        <v>0</v>
      </c>
      <c r="H105" s="155">
        <v>0</v>
      </c>
      <c r="I105" s="155">
        <v>0</v>
      </c>
      <c r="J105" s="155">
        <v>0</v>
      </c>
      <c r="K105" s="155">
        <v>0</v>
      </c>
      <c r="L105" s="155">
        <v>0</v>
      </c>
      <c r="M105" s="155">
        <v>0</v>
      </c>
      <c r="N105" s="155">
        <v>0</v>
      </c>
      <c r="O105" s="155">
        <v>1</v>
      </c>
      <c r="P105" s="155">
        <v>0</v>
      </c>
      <c r="Q105" s="155">
        <v>0</v>
      </c>
      <c r="R105" s="155">
        <v>0</v>
      </c>
      <c r="S105" s="155">
        <v>13</v>
      </c>
      <c r="T105" s="155">
        <v>0</v>
      </c>
      <c r="U105" s="155">
        <v>0</v>
      </c>
      <c r="V105" s="155">
        <v>0</v>
      </c>
      <c r="W105" s="155">
        <v>0</v>
      </c>
      <c r="X105" s="155">
        <v>0</v>
      </c>
      <c r="Y105" s="155">
        <v>1</v>
      </c>
      <c r="Z105" s="155">
        <v>0</v>
      </c>
      <c r="AA105" s="155">
        <v>0</v>
      </c>
      <c r="AB105" s="155">
        <v>0</v>
      </c>
      <c r="AC105" s="155">
        <v>2</v>
      </c>
      <c r="AD105" s="155">
        <v>0</v>
      </c>
      <c r="AE105" s="155">
        <v>0</v>
      </c>
      <c r="AF105" s="155">
        <v>0</v>
      </c>
      <c r="AG105" s="155">
        <v>2</v>
      </c>
      <c r="AH105" s="155">
        <v>0</v>
      </c>
      <c r="AI105" s="155">
        <v>0</v>
      </c>
      <c r="AJ105" s="155">
        <v>0</v>
      </c>
      <c r="AK105" s="155">
        <v>0</v>
      </c>
      <c r="AL105" s="155">
        <v>0</v>
      </c>
      <c r="AM105" s="155">
        <v>1</v>
      </c>
      <c r="AN105" s="155">
        <v>0</v>
      </c>
      <c r="AO105" s="155">
        <v>1</v>
      </c>
      <c r="AP105" s="155">
        <v>0</v>
      </c>
    </row>
    <row r="106" spans="1:42" ht="15.6" x14ac:dyDescent="0.3">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6" x14ac:dyDescent="0.3">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6" x14ac:dyDescent="0.3">
      <c r="A108" s="180" t="s">
        <v>687</v>
      </c>
      <c r="B108" s="179">
        <v>2</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0</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2</v>
      </c>
      <c r="AI108" s="155">
        <v>0</v>
      </c>
      <c r="AJ108" s="155">
        <v>0</v>
      </c>
      <c r="AK108" s="155">
        <v>0</v>
      </c>
      <c r="AL108" s="155">
        <v>0</v>
      </c>
      <c r="AM108" s="155">
        <v>0</v>
      </c>
      <c r="AN108" s="155">
        <v>0</v>
      </c>
      <c r="AO108" s="155">
        <v>0</v>
      </c>
      <c r="AP108" s="155">
        <v>0</v>
      </c>
    </row>
    <row r="109" spans="1:42" s="11" customFormat="1" ht="15.6" x14ac:dyDescent="0.3">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6" x14ac:dyDescent="0.3">
      <c r="A110" s="180" t="s">
        <v>514</v>
      </c>
      <c r="B110" s="179">
        <v>1</v>
      </c>
      <c r="C110" s="155">
        <v>0</v>
      </c>
      <c r="D110" s="155">
        <v>0</v>
      </c>
      <c r="E110" s="155">
        <v>0</v>
      </c>
      <c r="F110" s="155">
        <v>0</v>
      </c>
      <c r="G110" s="155">
        <v>0</v>
      </c>
      <c r="H110" s="155">
        <v>0</v>
      </c>
      <c r="I110" s="155">
        <v>0</v>
      </c>
      <c r="J110" s="155">
        <v>0</v>
      </c>
      <c r="K110" s="155">
        <v>0</v>
      </c>
      <c r="L110" s="155">
        <v>0</v>
      </c>
      <c r="M110" s="155">
        <v>0</v>
      </c>
      <c r="N110" s="155">
        <v>0</v>
      </c>
      <c r="O110" s="155">
        <v>0</v>
      </c>
      <c r="P110" s="155">
        <v>0</v>
      </c>
      <c r="Q110" s="155">
        <v>0</v>
      </c>
      <c r="R110" s="155">
        <v>0</v>
      </c>
      <c r="S110" s="155">
        <v>0</v>
      </c>
      <c r="T110" s="155">
        <v>0</v>
      </c>
      <c r="U110" s="155">
        <v>0</v>
      </c>
      <c r="V110" s="155">
        <v>0</v>
      </c>
      <c r="W110" s="155">
        <v>0</v>
      </c>
      <c r="X110" s="155">
        <v>0</v>
      </c>
      <c r="Y110" s="155">
        <v>0</v>
      </c>
      <c r="Z110" s="155">
        <v>0</v>
      </c>
      <c r="AA110" s="155">
        <v>0</v>
      </c>
      <c r="AB110" s="155">
        <v>0</v>
      </c>
      <c r="AC110" s="155">
        <v>0</v>
      </c>
      <c r="AD110" s="155">
        <v>0</v>
      </c>
      <c r="AE110" s="155">
        <v>0</v>
      </c>
      <c r="AF110" s="155">
        <v>0</v>
      </c>
      <c r="AG110" s="155">
        <v>0</v>
      </c>
      <c r="AH110" s="155">
        <v>0</v>
      </c>
      <c r="AI110" s="155">
        <v>0</v>
      </c>
      <c r="AJ110" s="155">
        <v>0</v>
      </c>
      <c r="AK110" s="155">
        <v>0</v>
      </c>
      <c r="AL110" s="155">
        <v>0</v>
      </c>
      <c r="AM110" s="155">
        <v>0</v>
      </c>
      <c r="AN110" s="155">
        <v>0</v>
      </c>
      <c r="AO110" s="155">
        <v>0</v>
      </c>
      <c r="AP110" s="155">
        <v>1</v>
      </c>
    </row>
    <row r="111" spans="1:42" ht="15.6" x14ac:dyDescent="0.3">
      <c r="A111" s="180" t="s">
        <v>689</v>
      </c>
      <c r="B111" s="179">
        <v>0</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0</v>
      </c>
    </row>
    <row r="112" spans="1:42" s="10" customFormat="1" ht="15.6" x14ac:dyDescent="0.3">
      <c r="A112" s="180" t="s">
        <v>690</v>
      </c>
      <c r="B112" s="179">
        <v>1</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0</v>
      </c>
      <c r="T112" s="155">
        <v>0</v>
      </c>
      <c r="U112" s="155">
        <v>0</v>
      </c>
      <c r="V112" s="155">
        <v>0</v>
      </c>
      <c r="W112" s="155">
        <v>0</v>
      </c>
      <c r="X112" s="155">
        <v>0</v>
      </c>
      <c r="Y112" s="155">
        <v>0</v>
      </c>
      <c r="Z112" s="155">
        <v>0</v>
      </c>
      <c r="AA112" s="155">
        <v>0</v>
      </c>
      <c r="AB112" s="155">
        <v>0</v>
      </c>
      <c r="AC112" s="155">
        <v>0</v>
      </c>
      <c r="AD112" s="155">
        <v>0</v>
      </c>
      <c r="AE112" s="155">
        <v>0</v>
      </c>
      <c r="AF112" s="155">
        <v>0</v>
      </c>
      <c r="AG112" s="155">
        <v>1</v>
      </c>
      <c r="AH112" s="155">
        <v>0</v>
      </c>
      <c r="AI112" s="155">
        <v>0</v>
      </c>
      <c r="AJ112" s="155">
        <v>0</v>
      </c>
      <c r="AK112" s="155">
        <v>0</v>
      </c>
      <c r="AL112" s="155">
        <v>0</v>
      </c>
      <c r="AM112" s="155">
        <v>0</v>
      </c>
      <c r="AN112" s="155">
        <v>0</v>
      </c>
      <c r="AO112" s="155">
        <v>0</v>
      </c>
      <c r="AP112" s="155">
        <v>0</v>
      </c>
    </row>
    <row r="113" spans="1:42" ht="15.6" x14ac:dyDescent="0.3">
      <c r="A113" s="180" t="s">
        <v>614</v>
      </c>
      <c r="B113" s="179">
        <v>4</v>
      </c>
      <c r="C113" s="155">
        <v>0</v>
      </c>
      <c r="D113" s="155">
        <v>0</v>
      </c>
      <c r="E113" s="155">
        <v>1</v>
      </c>
      <c r="F113" s="155">
        <v>0</v>
      </c>
      <c r="G113" s="155">
        <v>0</v>
      </c>
      <c r="H113" s="155">
        <v>0</v>
      </c>
      <c r="I113" s="155">
        <v>0</v>
      </c>
      <c r="J113" s="155">
        <v>0</v>
      </c>
      <c r="K113" s="155">
        <v>0</v>
      </c>
      <c r="L113" s="155">
        <v>0</v>
      </c>
      <c r="M113" s="155">
        <v>0</v>
      </c>
      <c r="N113" s="155">
        <v>0</v>
      </c>
      <c r="O113" s="155">
        <v>0</v>
      </c>
      <c r="P113" s="155">
        <v>0</v>
      </c>
      <c r="Q113" s="155">
        <v>0</v>
      </c>
      <c r="R113" s="155">
        <v>0</v>
      </c>
      <c r="S113" s="155">
        <v>2</v>
      </c>
      <c r="T113" s="155">
        <v>0</v>
      </c>
      <c r="U113" s="155">
        <v>0</v>
      </c>
      <c r="V113" s="155">
        <v>0</v>
      </c>
      <c r="W113" s="155">
        <v>0</v>
      </c>
      <c r="X113" s="155">
        <v>0</v>
      </c>
      <c r="Y113" s="155">
        <v>0</v>
      </c>
      <c r="Z113" s="155">
        <v>0</v>
      </c>
      <c r="AA113" s="155">
        <v>0</v>
      </c>
      <c r="AB113" s="155">
        <v>0</v>
      </c>
      <c r="AC113" s="155">
        <v>0</v>
      </c>
      <c r="AD113" s="155">
        <v>0</v>
      </c>
      <c r="AE113" s="155">
        <v>0</v>
      </c>
      <c r="AF113" s="155">
        <v>0</v>
      </c>
      <c r="AG113" s="155">
        <v>1</v>
      </c>
      <c r="AH113" s="155">
        <v>0</v>
      </c>
      <c r="AI113" s="155">
        <v>0</v>
      </c>
      <c r="AJ113" s="155">
        <v>0</v>
      </c>
      <c r="AK113" s="155">
        <v>0</v>
      </c>
      <c r="AL113" s="155">
        <v>0</v>
      </c>
      <c r="AM113" s="155">
        <v>0</v>
      </c>
      <c r="AN113" s="155">
        <v>0</v>
      </c>
      <c r="AO113" s="155">
        <v>0</v>
      </c>
      <c r="AP113" s="155">
        <v>0</v>
      </c>
    </row>
    <row r="114" spans="1:42" ht="15.6" x14ac:dyDescent="0.3">
      <c r="A114" s="180" t="s">
        <v>691</v>
      </c>
      <c r="B114" s="179">
        <v>0</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0</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6" x14ac:dyDescent="0.3">
      <c r="A115" s="180" t="s">
        <v>582</v>
      </c>
      <c r="B115" s="179">
        <v>2</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2</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6" x14ac:dyDescent="0.3">
      <c r="A116" s="180" t="s">
        <v>692</v>
      </c>
      <c r="B116" s="179">
        <v>0</v>
      </c>
      <c r="C116" s="155">
        <v>0</v>
      </c>
      <c r="D116" s="155">
        <v>0</v>
      </c>
      <c r="E116" s="155">
        <v>0</v>
      </c>
      <c r="F116" s="155">
        <v>0</v>
      </c>
      <c r="G116" s="155">
        <v>0</v>
      </c>
      <c r="H116" s="155">
        <v>0</v>
      </c>
      <c r="I116" s="155">
        <v>0</v>
      </c>
      <c r="J116" s="155">
        <v>0</v>
      </c>
      <c r="K116" s="155">
        <v>0</v>
      </c>
      <c r="L116" s="155">
        <v>0</v>
      </c>
      <c r="M116" s="155">
        <v>0</v>
      </c>
      <c r="N116" s="155">
        <v>0</v>
      </c>
      <c r="O116" s="155">
        <v>0</v>
      </c>
      <c r="P116" s="155">
        <v>0</v>
      </c>
      <c r="Q116" s="155">
        <v>0</v>
      </c>
      <c r="R116" s="155">
        <v>0</v>
      </c>
      <c r="S116" s="155">
        <v>0</v>
      </c>
      <c r="T116" s="155">
        <v>0</v>
      </c>
      <c r="U116" s="155">
        <v>0</v>
      </c>
      <c r="V116" s="155">
        <v>0</v>
      </c>
      <c r="W116" s="155">
        <v>0</v>
      </c>
      <c r="X116" s="155">
        <v>0</v>
      </c>
      <c r="Y116" s="155">
        <v>0</v>
      </c>
      <c r="Z116" s="155">
        <v>0</v>
      </c>
      <c r="AA116" s="155">
        <v>0</v>
      </c>
      <c r="AB116" s="155">
        <v>0</v>
      </c>
      <c r="AC116" s="155">
        <v>0</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6" x14ac:dyDescent="0.3">
      <c r="A117" s="180" t="s">
        <v>604</v>
      </c>
      <c r="B117" s="179">
        <v>2</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1</v>
      </c>
      <c r="T117" s="155">
        <v>0</v>
      </c>
      <c r="U117" s="155">
        <v>0</v>
      </c>
      <c r="V117" s="155">
        <v>0</v>
      </c>
      <c r="W117" s="155">
        <v>0</v>
      </c>
      <c r="X117" s="155">
        <v>0</v>
      </c>
      <c r="Y117" s="155">
        <v>0</v>
      </c>
      <c r="Z117" s="155">
        <v>0</v>
      </c>
      <c r="AA117" s="155">
        <v>0</v>
      </c>
      <c r="AB117" s="155">
        <v>0</v>
      </c>
      <c r="AC117" s="155">
        <v>1</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6" x14ac:dyDescent="0.3">
      <c r="A118" s="180" t="s">
        <v>693</v>
      </c>
      <c r="B118" s="179">
        <v>0</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0</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6" x14ac:dyDescent="0.3">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6" x14ac:dyDescent="0.3">
      <c r="A120" s="180" t="s">
        <v>616</v>
      </c>
      <c r="B120" s="179">
        <v>0</v>
      </c>
      <c r="C120" s="155">
        <v>0</v>
      </c>
      <c r="D120" s="155">
        <v>0</v>
      </c>
      <c r="E120" s="155">
        <v>0</v>
      </c>
      <c r="F120" s="155">
        <v>0</v>
      </c>
      <c r="G120" s="155">
        <v>0</v>
      </c>
      <c r="H120" s="155">
        <v>0</v>
      </c>
      <c r="I120" s="155">
        <v>0</v>
      </c>
      <c r="J120" s="155">
        <v>0</v>
      </c>
      <c r="K120" s="155">
        <v>0</v>
      </c>
      <c r="L120" s="155">
        <v>0</v>
      </c>
      <c r="M120" s="155">
        <v>0</v>
      </c>
      <c r="N120" s="155">
        <v>0</v>
      </c>
      <c r="O120" s="155">
        <v>0</v>
      </c>
      <c r="P120" s="155">
        <v>0</v>
      </c>
      <c r="Q120" s="155">
        <v>0</v>
      </c>
      <c r="R120" s="155">
        <v>0</v>
      </c>
      <c r="S120" s="155">
        <v>0</v>
      </c>
      <c r="T120" s="155">
        <v>0</v>
      </c>
      <c r="U120" s="155">
        <v>0</v>
      </c>
      <c r="V120" s="155">
        <v>0</v>
      </c>
      <c r="W120" s="155">
        <v>0</v>
      </c>
      <c r="X120" s="155">
        <v>0</v>
      </c>
      <c r="Y120" s="155">
        <v>0</v>
      </c>
      <c r="Z120" s="155">
        <v>0</v>
      </c>
      <c r="AA120" s="155">
        <v>0</v>
      </c>
      <c r="AB120" s="155">
        <v>0</v>
      </c>
      <c r="AC120" s="155">
        <v>0</v>
      </c>
      <c r="AD120" s="155">
        <v>0</v>
      </c>
      <c r="AE120" s="155">
        <v>0</v>
      </c>
      <c r="AF120" s="155">
        <v>0</v>
      </c>
      <c r="AG120" s="155">
        <v>0</v>
      </c>
      <c r="AH120" s="155">
        <v>0</v>
      </c>
      <c r="AI120" s="155">
        <v>0</v>
      </c>
      <c r="AJ120" s="155">
        <v>0</v>
      </c>
      <c r="AK120" s="155">
        <v>0</v>
      </c>
      <c r="AL120" s="155">
        <v>0</v>
      </c>
      <c r="AM120" s="155">
        <v>0</v>
      </c>
      <c r="AN120" s="155">
        <v>0</v>
      </c>
      <c r="AO120" s="155">
        <v>0</v>
      </c>
      <c r="AP120" s="155">
        <v>0</v>
      </c>
    </row>
    <row r="121" spans="1:42" ht="15.6" x14ac:dyDescent="0.3">
      <c r="A121" s="180" t="s">
        <v>695</v>
      </c>
      <c r="B121" s="179">
        <v>10</v>
      </c>
      <c r="C121" s="155">
        <v>0</v>
      </c>
      <c r="D121" s="155">
        <v>0</v>
      </c>
      <c r="E121" s="155">
        <v>1</v>
      </c>
      <c r="F121" s="155">
        <v>0</v>
      </c>
      <c r="G121" s="155">
        <v>0</v>
      </c>
      <c r="H121" s="155">
        <v>1</v>
      </c>
      <c r="I121" s="155">
        <v>0</v>
      </c>
      <c r="J121" s="155">
        <v>0</v>
      </c>
      <c r="K121" s="155">
        <v>0</v>
      </c>
      <c r="L121" s="155">
        <v>0</v>
      </c>
      <c r="M121" s="155">
        <v>0</v>
      </c>
      <c r="N121" s="155">
        <v>0</v>
      </c>
      <c r="O121" s="155">
        <v>0</v>
      </c>
      <c r="P121" s="155">
        <v>0</v>
      </c>
      <c r="Q121" s="155">
        <v>0</v>
      </c>
      <c r="R121" s="155">
        <v>0</v>
      </c>
      <c r="S121" s="155">
        <v>7</v>
      </c>
      <c r="T121" s="155">
        <v>0</v>
      </c>
      <c r="U121" s="155">
        <v>0</v>
      </c>
      <c r="V121" s="155">
        <v>0</v>
      </c>
      <c r="W121" s="155">
        <v>0</v>
      </c>
      <c r="X121" s="155">
        <v>0</v>
      </c>
      <c r="Y121" s="155">
        <v>0</v>
      </c>
      <c r="Z121" s="155">
        <v>0</v>
      </c>
      <c r="AA121" s="155">
        <v>0</v>
      </c>
      <c r="AB121" s="155">
        <v>0</v>
      </c>
      <c r="AC121" s="155">
        <v>0</v>
      </c>
      <c r="AD121" s="155">
        <v>0</v>
      </c>
      <c r="AE121" s="155">
        <v>0</v>
      </c>
      <c r="AF121" s="155">
        <v>0</v>
      </c>
      <c r="AG121" s="155">
        <v>1</v>
      </c>
      <c r="AH121" s="155">
        <v>0</v>
      </c>
      <c r="AI121" s="155">
        <v>0</v>
      </c>
      <c r="AJ121" s="155">
        <v>0</v>
      </c>
      <c r="AK121" s="155">
        <v>0</v>
      </c>
      <c r="AL121" s="155">
        <v>0</v>
      </c>
      <c r="AM121" s="155">
        <v>0</v>
      </c>
      <c r="AN121" s="155">
        <v>0</v>
      </c>
      <c r="AO121" s="155">
        <v>0</v>
      </c>
      <c r="AP121" s="155">
        <v>0</v>
      </c>
    </row>
    <row r="122" spans="1:42" ht="15.6" x14ac:dyDescent="0.3">
      <c r="A122" s="180" t="s">
        <v>546</v>
      </c>
      <c r="B122" s="179">
        <v>0</v>
      </c>
      <c r="C122" s="155">
        <v>0</v>
      </c>
      <c r="D122" s="155">
        <v>0</v>
      </c>
      <c r="E122" s="155">
        <v>0</v>
      </c>
      <c r="F122" s="155">
        <v>0</v>
      </c>
      <c r="G122" s="155">
        <v>0</v>
      </c>
      <c r="H122" s="155">
        <v>0</v>
      </c>
      <c r="I122" s="155">
        <v>0</v>
      </c>
      <c r="J122" s="155">
        <v>0</v>
      </c>
      <c r="K122" s="155">
        <v>0</v>
      </c>
      <c r="L122" s="155">
        <v>0</v>
      </c>
      <c r="M122" s="155">
        <v>0</v>
      </c>
      <c r="N122" s="155">
        <v>0</v>
      </c>
      <c r="O122" s="155">
        <v>0</v>
      </c>
      <c r="P122" s="155">
        <v>0</v>
      </c>
      <c r="Q122" s="155">
        <v>0</v>
      </c>
      <c r="R122" s="155">
        <v>0</v>
      </c>
      <c r="S122" s="155">
        <v>0</v>
      </c>
      <c r="T122" s="155">
        <v>0</v>
      </c>
      <c r="U122" s="155">
        <v>0</v>
      </c>
      <c r="V122" s="155">
        <v>0</v>
      </c>
      <c r="W122" s="155">
        <v>0</v>
      </c>
      <c r="X122" s="155">
        <v>0</v>
      </c>
      <c r="Y122" s="155">
        <v>0</v>
      </c>
      <c r="Z122" s="155">
        <v>0</v>
      </c>
      <c r="AA122" s="155">
        <v>0</v>
      </c>
      <c r="AB122" s="155">
        <v>0</v>
      </c>
      <c r="AC122" s="155">
        <v>0</v>
      </c>
      <c r="AD122" s="155">
        <v>0</v>
      </c>
      <c r="AE122" s="155">
        <v>0</v>
      </c>
      <c r="AF122" s="155">
        <v>0</v>
      </c>
      <c r="AG122" s="155">
        <v>0</v>
      </c>
      <c r="AH122" s="155">
        <v>0</v>
      </c>
      <c r="AI122" s="155">
        <v>0</v>
      </c>
      <c r="AJ122" s="155">
        <v>0</v>
      </c>
      <c r="AK122" s="155">
        <v>0</v>
      </c>
      <c r="AL122" s="155">
        <v>0</v>
      </c>
      <c r="AM122" s="155">
        <v>0</v>
      </c>
      <c r="AN122" s="155">
        <v>0</v>
      </c>
      <c r="AO122" s="155">
        <v>0</v>
      </c>
      <c r="AP122" s="155">
        <v>0</v>
      </c>
    </row>
    <row r="123" spans="1:42" ht="15.6" x14ac:dyDescent="0.3">
      <c r="A123" s="180" t="s">
        <v>509</v>
      </c>
      <c r="B123" s="179">
        <v>16</v>
      </c>
      <c r="C123" s="155">
        <v>0</v>
      </c>
      <c r="D123" s="155">
        <v>0</v>
      </c>
      <c r="E123" s="155">
        <v>0</v>
      </c>
      <c r="F123" s="155">
        <v>0</v>
      </c>
      <c r="G123" s="155">
        <v>0</v>
      </c>
      <c r="H123" s="155">
        <v>2</v>
      </c>
      <c r="I123" s="155">
        <v>0</v>
      </c>
      <c r="J123" s="155">
        <v>0</v>
      </c>
      <c r="K123" s="155">
        <v>0</v>
      </c>
      <c r="L123" s="155">
        <v>0</v>
      </c>
      <c r="M123" s="155">
        <v>1</v>
      </c>
      <c r="N123" s="155">
        <v>0</v>
      </c>
      <c r="O123" s="155">
        <v>0</v>
      </c>
      <c r="P123" s="155">
        <v>2</v>
      </c>
      <c r="Q123" s="155">
        <v>0</v>
      </c>
      <c r="R123" s="155">
        <v>0</v>
      </c>
      <c r="S123" s="155">
        <v>4</v>
      </c>
      <c r="T123" s="155">
        <v>1</v>
      </c>
      <c r="U123" s="155">
        <v>0</v>
      </c>
      <c r="V123" s="155">
        <v>0</v>
      </c>
      <c r="W123" s="155">
        <v>2</v>
      </c>
      <c r="X123" s="155">
        <v>0</v>
      </c>
      <c r="Y123" s="155">
        <v>0</v>
      </c>
      <c r="Z123" s="155">
        <v>0</v>
      </c>
      <c r="AA123" s="155">
        <v>0</v>
      </c>
      <c r="AB123" s="155">
        <v>0</v>
      </c>
      <c r="AC123" s="155">
        <v>1</v>
      </c>
      <c r="AD123" s="155">
        <v>0</v>
      </c>
      <c r="AE123" s="155">
        <v>0</v>
      </c>
      <c r="AF123" s="155">
        <v>0</v>
      </c>
      <c r="AG123" s="155">
        <v>3</v>
      </c>
      <c r="AH123" s="155">
        <v>0</v>
      </c>
      <c r="AI123" s="155">
        <v>0</v>
      </c>
      <c r="AJ123" s="155">
        <v>0</v>
      </c>
      <c r="AK123" s="155">
        <v>0</v>
      </c>
      <c r="AL123" s="155">
        <v>0</v>
      </c>
      <c r="AM123" s="155">
        <v>0</v>
      </c>
      <c r="AN123" s="155">
        <v>0</v>
      </c>
      <c r="AO123" s="155">
        <v>0</v>
      </c>
      <c r="AP123" s="155">
        <v>0</v>
      </c>
    </row>
    <row r="124" spans="1:42" ht="15.6" x14ac:dyDescent="0.3">
      <c r="A124" s="180" t="s">
        <v>321</v>
      </c>
      <c r="B124" s="179">
        <v>2</v>
      </c>
      <c r="C124" s="155">
        <v>0</v>
      </c>
      <c r="D124" s="155">
        <v>0</v>
      </c>
      <c r="E124" s="155">
        <v>0</v>
      </c>
      <c r="F124" s="155">
        <v>0</v>
      </c>
      <c r="G124" s="155">
        <v>0</v>
      </c>
      <c r="H124" s="155">
        <v>0</v>
      </c>
      <c r="I124" s="155">
        <v>0</v>
      </c>
      <c r="J124" s="155">
        <v>0</v>
      </c>
      <c r="K124" s="155">
        <v>0</v>
      </c>
      <c r="L124" s="155">
        <v>0</v>
      </c>
      <c r="M124" s="155">
        <v>0</v>
      </c>
      <c r="N124" s="155">
        <v>0</v>
      </c>
      <c r="O124" s="155">
        <v>0</v>
      </c>
      <c r="P124" s="155">
        <v>1</v>
      </c>
      <c r="Q124" s="155">
        <v>0</v>
      </c>
      <c r="R124" s="155">
        <v>0</v>
      </c>
      <c r="S124" s="155">
        <v>0</v>
      </c>
      <c r="T124" s="155">
        <v>0</v>
      </c>
      <c r="U124" s="155">
        <v>0</v>
      </c>
      <c r="V124" s="155">
        <v>0</v>
      </c>
      <c r="W124" s="155">
        <v>0</v>
      </c>
      <c r="X124" s="155">
        <v>0</v>
      </c>
      <c r="Y124" s="155">
        <v>0</v>
      </c>
      <c r="Z124" s="155">
        <v>0</v>
      </c>
      <c r="AA124" s="155">
        <v>0</v>
      </c>
      <c r="AB124" s="155">
        <v>0</v>
      </c>
      <c r="AC124" s="155">
        <v>1</v>
      </c>
      <c r="AD124" s="155">
        <v>0</v>
      </c>
      <c r="AE124" s="155">
        <v>0</v>
      </c>
      <c r="AF124" s="155">
        <v>0</v>
      </c>
      <c r="AG124" s="155">
        <v>0</v>
      </c>
      <c r="AH124" s="155">
        <v>0</v>
      </c>
      <c r="AI124" s="155">
        <v>0</v>
      </c>
      <c r="AJ124" s="155">
        <v>0</v>
      </c>
      <c r="AK124" s="155">
        <v>0</v>
      </c>
      <c r="AL124" s="155">
        <v>0</v>
      </c>
      <c r="AM124" s="155">
        <v>0</v>
      </c>
      <c r="AN124" s="155">
        <v>0</v>
      </c>
      <c r="AO124" s="155">
        <v>0</v>
      </c>
      <c r="AP124" s="155">
        <v>0</v>
      </c>
    </row>
    <row r="125" spans="1:42" ht="15.6" x14ac:dyDescent="0.3">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6" x14ac:dyDescent="0.3">
      <c r="A126" s="180" t="s">
        <v>697</v>
      </c>
      <c r="B126" s="179">
        <v>6</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4</v>
      </c>
      <c r="T126" s="155">
        <v>0</v>
      </c>
      <c r="U126" s="155">
        <v>0</v>
      </c>
      <c r="V126" s="155">
        <v>0</v>
      </c>
      <c r="W126" s="155">
        <v>0</v>
      </c>
      <c r="X126" s="155">
        <v>0</v>
      </c>
      <c r="Y126" s="155">
        <v>0</v>
      </c>
      <c r="Z126" s="155">
        <v>0</v>
      </c>
      <c r="AA126" s="155">
        <v>0</v>
      </c>
      <c r="AB126" s="155">
        <v>0</v>
      </c>
      <c r="AC126" s="155">
        <v>0</v>
      </c>
      <c r="AD126" s="155">
        <v>0</v>
      </c>
      <c r="AE126" s="155">
        <v>0</v>
      </c>
      <c r="AF126" s="155">
        <v>0</v>
      </c>
      <c r="AG126" s="155">
        <v>1</v>
      </c>
      <c r="AH126" s="155">
        <v>0</v>
      </c>
      <c r="AI126" s="155">
        <v>0</v>
      </c>
      <c r="AJ126" s="155">
        <v>0</v>
      </c>
      <c r="AK126" s="155">
        <v>0</v>
      </c>
      <c r="AL126" s="155">
        <v>0</v>
      </c>
      <c r="AM126" s="155">
        <v>0</v>
      </c>
      <c r="AN126" s="155">
        <v>0</v>
      </c>
      <c r="AO126" s="155">
        <v>0</v>
      </c>
      <c r="AP126" s="155">
        <v>1</v>
      </c>
    </row>
    <row r="127" spans="1:42" ht="15.6" x14ac:dyDescent="0.3">
      <c r="A127" s="180" t="s">
        <v>698</v>
      </c>
      <c r="B127" s="179">
        <v>0</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0</v>
      </c>
      <c r="T127" s="155">
        <v>0</v>
      </c>
      <c r="U127" s="155">
        <v>0</v>
      </c>
      <c r="V127" s="155">
        <v>0</v>
      </c>
      <c r="W127" s="155">
        <v>0</v>
      </c>
      <c r="X127" s="155">
        <v>0</v>
      </c>
      <c r="Y127" s="155">
        <v>0</v>
      </c>
      <c r="Z127" s="155">
        <v>0</v>
      </c>
      <c r="AA127" s="155">
        <v>0</v>
      </c>
      <c r="AB127" s="155">
        <v>0</v>
      </c>
      <c r="AC127" s="155">
        <v>0</v>
      </c>
      <c r="AD127" s="155">
        <v>0</v>
      </c>
      <c r="AE127" s="155">
        <v>0</v>
      </c>
      <c r="AF127" s="155">
        <v>0</v>
      </c>
      <c r="AG127" s="155">
        <v>0</v>
      </c>
      <c r="AH127" s="155">
        <v>0</v>
      </c>
      <c r="AI127" s="155">
        <v>0</v>
      </c>
      <c r="AJ127" s="155">
        <v>0</v>
      </c>
      <c r="AK127" s="155">
        <v>0</v>
      </c>
      <c r="AL127" s="155">
        <v>0</v>
      </c>
      <c r="AM127" s="155">
        <v>0</v>
      </c>
      <c r="AN127" s="155">
        <v>0</v>
      </c>
      <c r="AO127" s="155">
        <v>0</v>
      </c>
      <c r="AP127" s="155">
        <v>0</v>
      </c>
    </row>
    <row r="128" spans="1:42" ht="15.6" x14ac:dyDescent="0.3">
      <c r="A128" s="180" t="s">
        <v>547</v>
      </c>
      <c r="B128" s="179">
        <v>2</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1</v>
      </c>
      <c r="T128" s="155">
        <v>0</v>
      </c>
      <c r="U128" s="155">
        <v>0</v>
      </c>
      <c r="V128" s="155">
        <v>0</v>
      </c>
      <c r="W128" s="155">
        <v>0</v>
      </c>
      <c r="X128" s="155">
        <v>0</v>
      </c>
      <c r="Y128" s="155">
        <v>0</v>
      </c>
      <c r="Z128" s="155">
        <v>0</v>
      </c>
      <c r="AA128" s="155">
        <v>0</v>
      </c>
      <c r="AB128" s="155">
        <v>0</v>
      </c>
      <c r="AC128" s="155">
        <v>0</v>
      </c>
      <c r="AD128" s="155">
        <v>0</v>
      </c>
      <c r="AE128" s="155">
        <v>0</v>
      </c>
      <c r="AF128" s="155">
        <v>0</v>
      </c>
      <c r="AG128" s="155">
        <v>1</v>
      </c>
      <c r="AH128" s="155">
        <v>0</v>
      </c>
      <c r="AI128" s="155">
        <v>0</v>
      </c>
      <c r="AJ128" s="155">
        <v>0</v>
      </c>
      <c r="AK128" s="155">
        <v>0</v>
      </c>
      <c r="AL128" s="155">
        <v>0</v>
      </c>
      <c r="AM128" s="155">
        <v>0</v>
      </c>
      <c r="AN128" s="155">
        <v>0</v>
      </c>
      <c r="AO128" s="155">
        <v>0</v>
      </c>
      <c r="AP128" s="155">
        <v>0</v>
      </c>
    </row>
    <row r="129" spans="1:42" ht="15.6" x14ac:dyDescent="0.3">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6" x14ac:dyDescent="0.3">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6" x14ac:dyDescent="0.3">
      <c r="A131" s="180" t="s">
        <v>826</v>
      </c>
      <c r="B131" s="179">
        <v>5</v>
      </c>
      <c r="C131" s="155">
        <v>0</v>
      </c>
      <c r="D131" s="155">
        <v>0</v>
      </c>
      <c r="E131" s="155">
        <v>0</v>
      </c>
      <c r="F131" s="155">
        <v>0</v>
      </c>
      <c r="G131" s="155">
        <v>0</v>
      </c>
      <c r="H131" s="155">
        <v>2</v>
      </c>
      <c r="I131" s="155">
        <v>0</v>
      </c>
      <c r="J131" s="155">
        <v>0</v>
      </c>
      <c r="K131" s="155">
        <v>0</v>
      </c>
      <c r="L131" s="155">
        <v>0</v>
      </c>
      <c r="M131" s="155">
        <v>0</v>
      </c>
      <c r="N131" s="155">
        <v>0</v>
      </c>
      <c r="O131" s="155">
        <v>0</v>
      </c>
      <c r="P131" s="155">
        <v>0</v>
      </c>
      <c r="Q131" s="155">
        <v>0</v>
      </c>
      <c r="R131" s="155">
        <v>0</v>
      </c>
      <c r="S131" s="155">
        <v>1</v>
      </c>
      <c r="T131" s="155">
        <v>0</v>
      </c>
      <c r="U131" s="155">
        <v>0</v>
      </c>
      <c r="V131" s="155">
        <v>0</v>
      </c>
      <c r="W131" s="155">
        <v>0</v>
      </c>
      <c r="X131" s="155">
        <v>0</v>
      </c>
      <c r="Y131" s="155">
        <v>0</v>
      </c>
      <c r="Z131" s="155">
        <v>0</v>
      </c>
      <c r="AA131" s="155">
        <v>0</v>
      </c>
      <c r="AB131" s="155">
        <v>0</v>
      </c>
      <c r="AC131" s="155">
        <v>1</v>
      </c>
      <c r="AD131" s="155">
        <v>0</v>
      </c>
      <c r="AE131" s="155">
        <v>0</v>
      </c>
      <c r="AF131" s="155">
        <v>0</v>
      </c>
      <c r="AG131" s="155">
        <v>0</v>
      </c>
      <c r="AH131" s="155">
        <v>0</v>
      </c>
      <c r="AI131" s="155">
        <v>0</v>
      </c>
      <c r="AJ131" s="155">
        <v>0</v>
      </c>
      <c r="AK131" s="155">
        <v>0</v>
      </c>
      <c r="AL131" s="155">
        <v>0</v>
      </c>
      <c r="AM131" s="155">
        <v>0</v>
      </c>
      <c r="AN131" s="155">
        <v>0</v>
      </c>
      <c r="AO131" s="155">
        <v>0</v>
      </c>
      <c r="AP131" s="155">
        <v>1</v>
      </c>
    </row>
    <row r="132" spans="1:42" ht="15.6" x14ac:dyDescent="0.3">
      <c r="A132" s="180" t="s">
        <v>617</v>
      </c>
      <c r="B132" s="179">
        <v>1</v>
      </c>
      <c r="C132" s="155">
        <v>0</v>
      </c>
      <c r="D132" s="155">
        <v>0</v>
      </c>
      <c r="E132" s="155">
        <v>0</v>
      </c>
      <c r="F132" s="155">
        <v>0</v>
      </c>
      <c r="G132" s="155">
        <v>0</v>
      </c>
      <c r="H132" s="155">
        <v>0</v>
      </c>
      <c r="I132" s="155">
        <v>0</v>
      </c>
      <c r="J132" s="155">
        <v>1</v>
      </c>
      <c r="K132" s="155">
        <v>0</v>
      </c>
      <c r="L132" s="155">
        <v>0</v>
      </c>
      <c r="M132" s="155">
        <v>0</v>
      </c>
      <c r="N132" s="155">
        <v>0</v>
      </c>
      <c r="O132" s="155">
        <v>0</v>
      </c>
      <c r="P132" s="155">
        <v>0</v>
      </c>
      <c r="Q132" s="155">
        <v>0</v>
      </c>
      <c r="R132" s="155">
        <v>0</v>
      </c>
      <c r="S132" s="155">
        <v>0</v>
      </c>
      <c r="T132" s="155">
        <v>0</v>
      </c>
      <c r="U132" s="155">
        <v>0</v>
      </c>
      <c r="V132" s="155">
        <v>0</v>
      </c>
      <c r="W132" s="155">
        <v>0</v>
      </c>
      <c r="X132" s="155">
        <v>0</v>
      </c>
      <c r="Y132" s="155">
        <v>0</v>
      </c>
      <c r="Z132" s="155">
        <v>0</v>
      </c>
      <c r="AA132" s="155">
        <v>0</v>
      </c>
      <c r="AB132" s="155">
        <v>0</v>
      </c>
      <c r="AC132" s="155">
        <v>0</v>
      </c>
      <c r="AD132" s="155">
        <v>0</v>
      </c>
      <c r="AE132" s="155">
        <v>0</v>
      </c>
      <c r="AF132" s="155">
        <v>0</v>
      </c>
      <c r="AG132" s="155">
        <v>0</v>
      </c>
      <c r="AH132" s="155">
        <v>0</v>
      </c>
      <c r="AI132" s="155">
        <v>0</v>
      </c>
      <c r="AJ132" s="155">
        <v>0</v>
      </c>
      <c r="AK132" s="155">
        <v>0</v>
      </c>
      <c r="AL132" s="155">
        <v>0</v>
      </c>
      <c r="AM132" s="155">
        <v>0</v>
      </c>
      <c r="AN132" s="155">
        <v>0</v>
      </c>
      <c r="AO132" s="155">
        <v>0</v>
      </c>
      <c r="AP132" s="155">
        <v>0</v>
      </c>
    </row>
    <row r="133" spans="1:42" ht="15.6" x14ac:dyDescent="0.3">
      <c r="A133" s="180" t="s">
        <v>605</v>
      </c>
      <c r="B133" s="179">
        <v>1</v>
      </c>
      <c r="C133" s="155">
        <v>0</v>
      </c>
      <c r="D133" s="155">
        <v>0</v>
      </c>
      <c r="E133" s="155">
        <v>0</v>
      </c>
      <c r="F133" s="155">
        <v>0</v>
      </c>
      <c r="G133" s="155">
        <v>0</v>
      </c>
      <c r="H133" s="155">
        <v>0</v>
      </c>
      <c r="I133" s="155">
        <v>0</v>
      </c>
      <c r="J133" s="155">
        <v>0</v>
      </c>
      <c r="K133" s="155">
        <v>0</v>
      </c>
      <c r="L133" s="155">
        <v>0</v>
      </c>
      <c r="M133" s="155">
        <v>0</v>
      </c>
      <c r="N133" s="155">
        <v>0</v>
      </c>
      <c r="O133" s="155">
        <v>0</v>
      </c>
      <c r="P133" s="155">
        <v>0</v>
      </c>
      <c r="Q133" s="155">
        <v>0</v>
      </c>
      <c r="R133" s="155">
        <v>0</v>
      </c>
      <c r="S133" s="155">
        <v>1</v>
      </c>
      <c r="T133" s="155">
        <v>0</v>
      </c>
      <c r="U133" s="155">
        <v>0</v>
      </c>
      <c r="V133" s="155">
        <v>0</v>
      </c>
      <c r="W133" s="155">
        <v>0</v>
      </c>
      <c r="X133" s="155">
        <v>0</v>
      </c>
      <c r="Y133" s="155">
        <v>0</v>
      </c>
      <c r="Z133" s="155">
        <v>0</v>
      </c>
      <c r="AA133" s="155">
        <v>0</v>
      </c>
      <c r="AB133" s="155">
        <v>0</v>
      </c>
      <c r="AC133" s="155">
        <v>0</v>
      </c>
      <c r="AD133" s="155">
        <v>0</v>
      </c>
      <c r="AE133" s="155">
        <v>0</v>
      </c>
      <c r="AF133" s="155">
        <v>0</v>
      </c>
      <c r="AG133" s="155">
        <v>0</v>
      </c>
      <c r="AH133" s="155">
        <v>0</v>
      </c>
      <c r="AI133" s="155">
        <v>0</v>
      </c>
      <c r="AJ133" s="155">
        <v>0</v>
      </c>
      <c r="AK133" s="155">
        <v>0</v>
      </c>
      <c r="AL133" s="155">
        <v>0</v>
      </c>
      <c r="AM133" s="155">
        <v>0</v>
      </c>
      <c r="AN133" s="155">
        <v>0</v>
      </c>
      <c r="AO133" s="155">
        <v>0</v>
      </c>
      <c r="AP133" s="155">
        <v>0</v>
      </c>
    </row>
    <row r="134" spans="1:42" ht="15.6" x14ac:dyDescent="0.3">
      <c r="A134" s="180" t="s">
        <v>506</v>
      </c>
      <c r="B134" s="179">
        <v>2</v>
      </c>
      <c r="C134" s="155">
        <v>0</v>
      </c>
      <c r="D134" s="155">
        <v>0</v>
      </c>
      <c r="E134" s="155">
        <v>0</v>
      </c>
      <c r="F134" s="155">
        <v>0</v>
      </c>
      <c r="G134" s="155">
        <v>0</v>
      </c>
      <c r="H134" s="155">
        <v>0</v>
      </c>
      <c r="I134" s="155">
        <v>0</v>
      </c>
      <c r="J134" s="155">
        <v>0</v>
      </c>
      <c r="K134" s="155">
        <v>0</v>
      </c>
      <c r="L134" s="155">
        <v>0</v>
      </c>
      <c r="M134" s="155">
        <v>0</v>
      </c>
      <c r="N134" s="155">
        <v>0</v>
      </c>
      <c r="O134" s="155">
        <v>0</v>
      </c>
      <c r="P134" s="155">
        <v>0</v>
      </c>
      <c r="Q134" s="155">
        <v>0</v>
      </c>
      <c r="R134" s="155">
        <v>0</v>
      </c>
      <c r="S134" s="155">
        <v>2</v>
      </c>
      <c r="T134" s="155">
        <v>0</v>
      </c>
      <c r="U134" s="155">
        <v>0</v>
      </c>
      <c r="V134" s="155">
        <v>0</v>
      </c>
      <c r="W134" s="155">
        <v>0</v>
      </c>
      <c r="X134" s="155">
        <v>0</v>
      </c>
      <c r="Y134" s="155">
        <v>0</v>
      </c>
      <c r="Z134" s="155">
        <v>0</v>
      </c>
      <c r="AA134" s="155">
        <v>0</v>
      </c>
      <c r="AB134" s="155">
        <v>0</v>
      </c>
      <c r="AC134" s="155">
        <v>0</v>
      </c>
      <c r="AD134" s="155">
        <v>0</v>
      </c>
      <c r="AE134" s="155">
        <v>0</v>
      </c>
      <c r="AF134" s="155">
        <v>0</v>
      </c>
      <c r="AG134" s="155">
        <v>0</v>
      </c>
      <c r="AH134" s="155">
        <v>0</v>
      </c>
      <c r="AI134" s="155">
        <v>0</v>
      </c>
      <c r="AJ134" s="155">
        <v>0</v>
      </c>
      <c r="AK134" s="155">
        <v>0</v>
      </c>
      <c r="AL134" s="155">
        <v>0</v>
      </c>
      <c r="AM134" s="155">
        <v>0</v>
      </c>
      <c r="AN134" s="155">
        <v>0</v>
      </c>
      <c r="AO134" s="155">
        <v>0</v>
      </c>
      <c r="AP134" s="155">
        <v>0</v>
      </c>
    </row>
    <row r="135" spans="1:42" ht="15.6" x14ac:dyDescent="0.3">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6" x14ac:dyDescent="0.3">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6" x14ac:dyDescent="0.3">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6" x14ac:dyDescent="0.3">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6" x14ac:dyDescent="0.3">
      <c r="A139" s="180" t="s">
        <v>549</v>
      </c>
      <c r="B139" s="179">
        <v>0</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0</v>
      </c>
      <c r="T139" s="155">
        <v>0</v>
      </c>
      <c r="U139" s="155">
        <v>0</v>
      </c>
      <c r="V139" s="155">
        <v>0</v>
      </c>
      <c r="W139" s="155">
        <v>0</v>
      </c>
      <c r="X139" s="155">
        <v>0</v>
      </c>
      <c r="Y139" s="155">
        <v>0</v>
      </c>
      <c r="Z139" s="155">
        <v>0</v>
      </c>
      <c r="AA139" s="155">
        <v>0</v>
      </c>
      <c r="AB139" s="155">
        <v>0</v>
      </c>
      <c r="AC139" s="155">
        <v>0</v>
      </c>
      <c r="AD139" s="155">
        <v>0</v>
      </c>
      <c r="AE139" s="155">
        <v>0</v>
      </c>
      <c r="AF139" s="155">
        <v>0</v>
      </c>
      <c r="AG139" s="155">
        <v>0</v>
      </c>
      <c r="AH139" s="155">
        <v>0</v>
      </c>
      <c r="AI139" s="155">
        <v>0</v>
      </c>
      <c r="AJ139" s="155">
        <v>0</v>
      </c>
      <c r="AK139" s="155">
        <v>0</v>
      </c>
      <c r="AL139" s="155">
        <v>0</v>
      </c>
      <c r="AM139" s="155">
        <v>0</v>
      </c>
      <c r="AN139" s="155">
        <v>0</v>
      </c>
      <c r="AO139" s="155">
        <v>0</v>
      </c>
      <c r="AP139" s="155">
        <v>0</v>
      </c>
    </row>
    <row r="140" spans="1:42" ht="15.6" x14ac:dyDescent="0.3">
      <c r="A140" s="180" t="s">
        <v>705</v>
      </c>
      <c r="B140" s="179">
        <v>0</v>
      </c>
      <c r="C140" s="155">
        <v>0</v>
      </c>
      <c r="D140" s="155">
        <v>0</v>
      </c>
      <c r="E140" s="155">
        <v>0</v>
      </c>
      <c r="F140" s="155">
        <v>0</v>
      </c>
      <c r="G140" s="155">
        <v>0</v>
      </c>
      <c r="H140" s="155">
        <v>0</v>
      </c>
      <c r="I140" s="155">
        <v>0</v>
      </c>
      <c r="J140" s="155">
        <v>0</v>
      </c>
      <c r="K140" s="155">
        <v>0</v>
      </c>
      <c r="L140" s="155">
        <v>0</v>
      </c>
      <c r="M140" s="155">
        <v>0</v>
      </c>
      <c r="N140" s="155">
        <v>0</v>
      </c>
      <c r="O140" s="155">
        <v>0</v>
      </c>
      <c r="P140" s="155">
        <v>0</v>
      </c>
      <c r="Q140" s="155">
        <v>0</v>
      </c>
      <c r="R140" s="155">
        <v>0</v>
      </c>
      <c r="S140" s="155">
        <v>0</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0</v>
      </c>
      <c r="AP140" s="155">
        <v>0</v>
      </c>
    </row>
    <row r="141" spans="1:42" ht="15.6" x14ac:dyDescent="0.3">
      <c r="A141" s="180" t="s">
        <v>322</v>
      </c>
      <c r="B141" s="179">
        <v>32</v>
      </c>
      <c r="C141" s="155">
        <v>0</v>
      </c>
      <c r="D141" s="155">
        <v>0</v>
      </c>
      <c r="E141" s="155">
        <v>0</v>
      </c>
      <c r="F141" s="155">
        <v>0</v>
      </c>
      <c r="G141" s="155">
        <v>0</v>
      </c>
      <c r="H141" s="155">
        <v>0</v>
      </c>
      <c r="I141" s="155">
        <v>0</v>
      </c>
      <c r="J141" s="155">
        <v>0</v>
      </c>
      <c r="K141" s="155">
        <v>0</v>
      </c>
      <c r="L141" s="155">
        <v>0</v>
      </c>
      <c r="M141" s="155">
        <v>1</v>
      </c>
      <c r="N141" s="155">
        <v>0</v>
      </c>
      <c r="O141" s="155">
        <v>0</v>
      </c>
      <c r="P141" s="155">
        <v>0</v>
      </c>
      <c r="Q141" s="155">
        <v>0</v>
      </c>
      <c r="R141" s="155">
        <v>0</v>
      </c>
      <c r="S141" s="155">
        <v>19</v>
      </c>
      <c r="T141" s="155">
        <v>0</v>
      </c>
      <c r="U141" s="155">
        <v>0</v>
      </c>
      <c r="V141" s="155">
        <v>0</v>
      </c>
      <c r="W141" s="155">
        <v>0</v>
      </c>
      <c r="X141" s="155">
        <v>0</v>
      </c>
      <c r="Y141" s="155">
        <v>0</v>
      </c>
      <c r="Z141" s="155">
        <v>0</v>
      </c>
      <c r="AA141" s="155">
        <v>0</v>
      </c>
      <c r="AB141" s="155">
        <v>0</v>
      </c>
      <c r="AC141" s="155">
        <v>2</v>
      </c>
      <c r="AD141" s="155">
        <v>0</v>
      </c>
      <c r="AE141" s="155">
        <v>0</v>
      </c>
      <c r="AF141" s="155">
        <v>0</v>
      </c>
      <c r="AG141" s="155">
        <v>5</v>
      </c>
      <c r="AH141" s="155">
        <v>0</v>
      </c>
      <c r="AI141" s="155">
        <v>0</v>
      </c>
      <c r="AJ141" s="155">
        <v>0</v>
      </c>
      <c r="AK141" s="155">
        <v>0</v>
      </c>
      <c r="AL141" s="155">
        <v>0</v>
      </c>
      <c r="AM141" s="155">
        <v>1</v>
      </c>
      <c r="AN141" s="155">
        <v>0</v>
      </c>
      <c r="AO141" s="155">
        <v>1</v>
      </c>
      <c r="AP141" s="155">
        <v>3</v>
      </c>
    </row>
    <row r="142" spans="1:42" ht="15.6" x14ac:dyDescent="0.3">
      <c r="A142" s="180" t="s">
        <v>550</v>
      </c>
      <c r="B142" s="179">
        <v>2</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2</v>
      </c>
      <c r="T142" s="155">
        <v>0</v>
      </c>
      <c r="U142" s="155">
        <v>0</v>
      </c>
      <c r="V142" s="155">
        <v>0</v>
      </c>
      <c r="W142" s="155">
        <v>0</v>
      </c>
      <c r="X142" s="155">
        <v>0</v>
      </c>
      <c r="Y142" s="155">
        <v>0</v>
      </c>
      <c r="Z142" s="155">
        <v>0</v>
      </c>
      <c r="AA142" s="155">
        <v>0</v>
      </c>
      <c r="AB142" s="155">
        <v>0</v>
      </c>
      <c r="AC142" s="155">
        <v>0</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6" x14ac:dyDescent="0.3">
      <c r="A143" s="180" t="s">
        <v>706</v>
      </c>
      <c r="B143" s="179">
        <v>0</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0</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6" x14ac:dyDescent="0.3">
      <c r="A144" s="180" t="s">
        <v>606</v>
      </c>
      <c r="B144" s="179">
        <v>0</v>
      </c>
      <c r="C144" s="155">
        <v>0</v>
      </c>
      <c r="D144" s="155">
        <v>0</v>
      </c>
      <c r="E144" s="155">
        <v>0</v>
      </c>
      <c r="F144" s="155">
        <v>0</v>
      </c>
      <c r="G144" s="155">
        <v>0</v>
      </c>
      <c r="H144" s="155">
        <v>0</v>
      </c>
      <c r="I144" s="155">
        <v>0</v>
      </c>
      <c r="J144" s="155">
        <v>0</v>
      </c>
      <c r="K144" s="155">
        <v>0</v>
      </c>
      <c r="L144" s="155">
        <v>0</v>
      </c>
      <c r="M144" s="155">
        <v>0</v>
      </c>
      <c r="N144" s="155">
        <v>0</v>
      </c>
      <c r="O144" s="155">
        <v>0</v>
      </c>
      <c r="P144" s="155">
        <v>0</v>
      </c>
      <c r="Q144" s="155">
        <v>0</v>
      </c>
      <c r="R144" s="155">
        <v>0</v>
      </c>
      <c r="S144" s="155">
        <v>0</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0</v>
      </c>
      <c r="AI144" s="155">
        <v>0</v>
      </c>
      <c r="AJ144" s="155">
        <v>0</v>
      </c>
      <c r="AK144" s="155">
        <v>0</v>
      </c>
      <c r="AL144" s="155">
        <v>0</v>
      </c>
      <c r="AM144" s="155">
        <v>0</v>
      </c>
      <c r="AN144" s="155">
        <v>0</v>
      </c>
      <c r="AO144" s="155">
        <v>0</v>
      </c>
      <c r="AP144" s="155">
        <v>0</v>
      </c>
    </row>
    <row r="145" spans="1:42" ht="15.6" x14ac:dyDescent="0.3">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6" x14ac:dyDescent="0.3">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6" x14ac:dyDescent="0.3">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6" x14ac:dyDescent="0.3">
      <c r="A148" s="180" t="s">
        <v>308</v>
      </c>
      <c r="B148" s="179">
        <v>45</v>
      </c>
      <c r="C148" s="155">
        <v>0</v>
      </c>
      <c r="D148" s="155">
        <v>0</v>
      </c>
      <c r="E148" s="155">
        <v>0</v>
      </c>
      <c r="F148" s="155">
        <v>0</v>
      </c>
      <c r="G148" s="155">
        <v>0</v>
      </c>
      <c r="H148" s="155">
        <v>6</v>
      </c>
      <c r="I148" s="155">
        <v>0</v>
      </c>
      <c r="J148" s="155">
        <v>1</v>
      </c>
      <c r="K148" s="155">
        <v>0</v>
      </c>
      <c r="L148" s="155">
        <v>0</v>
      </c>
      <c r="M148" s="155">
        <v>0</v>
      </c>
      <c r="N148" s="155">
        <v>0</v>
      </c>
      <c r="O148" s="155">
        <v>0</v>
      </c>
      <c r="P148" s="155">
        <v>0</v>
      </c>
      <c r="Q148" s="155">
        <v>3</v>
      </c>
      <c r="R148" s="155">
        <v>0</v>
      </c>
      <c r="S148" s="155">
        <v>15</v>
      </c>
      <c r="T148" s="155">
        <v>3</v>
      </c>
      <c r="U148" s="155">
        <v>0</v>
      </c>
      <c r="V148" s="155">
        <v>0</v>
      </c>
      <c r="W148" s="155">
        <v>0</v>
      </c>
      <c r="X148" s="155">
        <v>0</v>
      </c>
      <c r="Y148" s="155">
        <v>0</v>
      </c>
      <c r="Z148" s="155">
        <v>0</v>
      </c>
      <c r="AA148" s="155">
        <v>0</v>
      </c>
      <c r="AB148" s="155">
        <v>0</v>
      </c>
      <c r="AC148" s="155">
        <v>7</v>
      </c>
      <c r="AD148" s="155">
        <v>0</v>
      </c>
      <c r="AE148" s="155">
        <v>0</v>
      </c>
      <c r="AF148" s="155">
        <v>0</v>
      </c>
      <c r="AG148" s="155">
        <v>3</v>
      </c>
      <c r="AH148" s="155">
        <v>0</v>
      </c>
      <c r="AI148" s="155">
        <v>0</v>
      </c>
      <c r="AJ148" s="155">
        <v>4</v>
      </c>
      <c r="AK148" s="155">
        <v>0</v>
      </c>
      <c r="AL148" s="155">
        <v>0</v>
      </c>
      <c r="AM148" s="155">
        <v>1</v>
      </c>
      <c r="AN148" s="155">
        <v>0</v>
      </c>
      <c r="AO148" s="155">
        <v>0</v>
      </c>
      <c r="AP148" s="155">
        <v>2</v>
      </c>
    </row>
    <row r="149" spans="1:42" ht="15.6" x14ac:dyDescent="0.3">
      <c r="A149" s="180" t="s">
        <v>710</v>
      </c>
      <c r="B149" s="179">
        <v>14</v>
      </c>
      <c r="C149" s="155">
        <v>0</v>
      </c>
      <c r="D149" s="155">
        <v>0</v>
      </c>
      <c r="E149" s="155">
        <v>1</v>
      </c>
      <c r="F149" s="155">
        <v>0</v>
      </c>
      <c r="G149" s="155">
        <v>0</v>
      </c>
      <c r="H149" s="155">
        <v>0</v>
      </c>
      <c r="I149" s="155">
        <v>0</v>
      </c>
      <c r="J149" s="155">
        <v>0</v>
      </c>
      <c r="K149" s="155">
        <v>0</v>
      </c>
      <c r="L149" s="155">
        <v>0</v>
      </c>
      <c r="M149" s="155">
        <v>0</v>
      </c>
      <c r="N149" s="155">
        <v>0</v>
      </c>
      <c r="O149" s="155">
        <v>0</v>
      </c>
      <c r="P149" s="155">
        <v>0</v>
      </c>
      <c r="Q149" s="155">
        <v>0</v>
      </c>
      <c r="R149" s="155">
        <v>0</v>
      </c>
      <c r="S149" s="155">
        <v>4</v>
      </c>
      <c r="T149" s="155">
        <v>1</v>
      </c>
      <c r="U149" s="155">
        <v>2</v>
      </c>
      <c r="V149" s="155">
        <v>0</v>
      </c>
      <c r="W149" s="155">
        <v>0</v>
      </c>
      <c r="X149" s="155">
        <v>0</v>
      </c>
      <c r="Y149" s="155">
        <v>2</v>
      </c>
      <c r="Z149" s="155">
        <v>0</v>
      </c>
      <c r="AA149" s="155">
        <v>0</v>
      </c>
      <c r="AB149" s="155">
        <v>0</v>
      </c>
      <c r="AC149" s="155">
        <v>0</v>
      </c>
      <c r="AD149" s="155">
        <v>0</v>
      </c>
      <c r="AE149" s="155">
        <v>1</v>
      </c>
      <c r="AF149" s="155">
        <v>0</v>
      </c>
      <c r="AG149" s="155">
        <v>0</v>
      </c>
      <c r="AH149" s="155">
        <v>2</v>
      </c>
      <c r="AI149" s="155">
        <v>0</v>
      </c>
      <c r="AJ149" s="155">
        <v>1</v>
      </c>
      <c r="AK149" s="155">
        <v>0</v>
      </c>
      <c r="AL149" s="155">
        <v>0</v>
      </c>
      <c r="AM149" s="155">
        <v>0</v>
      </c>
      <c r="AN149" s="155">
        <v>0</v>
      </c>
      <c r="AO149" s="155">
        <v>0</v>
      </c>
      <c r="AP149" s="155">
        <v>0</v>
      </c>
    </row>
    <row r="150" spans="1:42" ht="15.6" x14ac:dyDescent="0.3">
      <c r="A150" s="181" t="s">
        <v>711</v>
      </c>
      <c r="B150" s="179">
        <v>0</v>
      </c>
      <c r="C150" s="155">
        <v>0</v>
      </c>
      <c r="D150" s="155">
        <v>0</v>
      </c>
      <c r="E150" s="155">
        <v>0</v>
      </c>
      <c r="F150" s="155">
        <v>0</v>
      </c>
      <c r="G150" s="155">
        <v>0</v>
      </c>
      <c r="H150" s="155">
        <v>0</v>
      </c>
      <c r="I150" s="155">
        <v>0</v>
      </c>
      <c r="J150" s="155">
        <v>0</v>
      </c>
      <c r="K150" s="155">
        <v>0</v>
      </c>
      <c r="L150" s="155">
        <v>0</v>
      </c>
      <c r="M150" s="155">
        <v>0</v>
      </c>
      <c r="N150" s="155">
        <v>0</v>
      </c>
      <c r="O150" s="155">
        <v>0</v>
      </c>
      <c r="P150" s="155">
        <v>0</v>
      </c>
      <c r="Q150" s="155">
        <v>0</v>
      </c>
      <c r="R150" s="155">
        <v>0</v>
      </c>
      <c r="S150" s="155">
        <v>0</v>
      </c>
      <c r="T150" s="155">
        <v>0</v>
      </c>
      <c r="U150" s="155">
        <v>0</v>
      </c>
      <c r="V150" s="155">
        <v>0</v>
      </c>
      <c r="W150" s="155">
        <v>0</v>
      </c>
      <c r="X150" s="155">
        <v>0</v>
      </c>
      <c r="Y150" s="155">
        <v>0</v>
      </c>
      <c r="Z150" s="155">
        <v>0</v>
      </c>
      <c r="AA150" s="155">
        <v>0</v>
      </c>
      <c r="AB150" s="155">
        <v>0</v>
      </c>
      <c r="AC150" s="155">
        <v>0</v>
      </c>
      <c r="AD150" s="155">
        <v>0</v>
      </c>
      <c r="AE150" s="155">
        <v>0</v>
      </c>
      <c r="AF150" s="155">
        <v>0</v>
      </c>
      <c r="AG150" s="155">
        <v>0</v>
      </c>
      <c r="AH150" s="155">
        <v>0</v>
      </c>
      <c r="AI150" s="155">
        <v>0</v>
      </c>
      <c r="AJ150" s="155">
        <v>0</v>
      </c>
      <c r="AK150" s="155">
        <v>0</v>
      </c>
      <c r="AL150" s="155">
        <v>0</v>
      </c>
      <c r="AM150" s="155">
        <v>0</v>
      </c>
      <c r="AN150" s="155">
        <v>0</v>
      </c>
      <c r="AO150" s="155">
        <v>0</v>
      </c>
      <c r="AP150" s="155">
        <v>0</v>
      </c>
    </row>
    <row r="151" spans="1:42" ht="15.6" x14ac:dyDescent="0.3">
      <c r="A151" s="180" t="s">
        <v>551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6" x14ac:dyDescent="0.3">
      <c r="A152" s="180" t="s">
        <v>712</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6" x14ac:dyDescent="0.3">
      <c r="A153" s="180" t="s">
        <v>528</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6" x14ac:dyDescent="0.3">
      <c r="A154" s="180" t="s">
        <v>618</v>
      </c>
      <c r="B154" s="179">
        <v>0</v>
      </c>
      <c r="C154" s="155">
        <v>0</v>
      </c>
      <c r="D154" s="155">
        <v>0</v>
      </c>
      <c r="E154" s="155">
        <v>0</v>
      </c>
      <c r="F154" s="155">
        <v>0</v>
      </c>
      <c r="G154" s="155">
        <v>0</v>
      </c>
      <c r="H154" s="155">
        <v>0</v>
      </c>
      <c r="I154" s="155">
        <v>0</v>
      </c>
      <c r="J154" s="155">
        <v>0</v>
      </c>
      <c r="K154" s="155">
        <v>0</v>
      </c>
      <c r="L154" s="155">
        <v>0</v>
      </c>
      <c r="M154" s="155">
        <v>0</v>
      </c>
      <c r="N154" s="155">
        <v>0</v>
      </c>
      <c r="O154" s="155">
        <v>0</v>
      </c>
      <c r="P154" s="155">
        <v>0</v>
      </c>
      <c r="Q154" s="155">
        <v>0</v>
      </c>
      <c r="R154" s="155">
        <v>0</v>
      </c>
      <c r="S154" s="155">
        <v>0</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0</v>
      </c>
      <c r="AP154" s="155">
        <v>0</v>
      </c>
    </row>
    <row r="155" spans="1:42" ht="15.6" x14ac:dyDescent="0.3">
      <c r="A155" s="180" t="s">
        <v>713</v>
      </c>
      <c r="B155" s="179">
        <v>0</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0</v>
      </c>
      <c r="AP155" s="155">
        <v>0</v>
      </c>
    </row>
    <row r="156" spans="1:42" ht="15.6" x14ac:dyDescent="0.3">
      <c r="A156" s="180" t="s">
        <v>714</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6" x14ac:dyDescent="0.3">
      <c r="A157" s="180" t="s">
        <v>715</v>
      </c>
      <c r="B157" s="179">
        <v>17</v>
      </c>
      <c r="C157" s="155">
        <v>0</v>
      </c>
      <c r="D157" s="155">
        <v>0</v>
      </c>
      <c r="E157" s="155">
        <v>1</v>
      </c>
      <c r="F157" s="155">
        <v>0</v>
      </c>
      <c r="G157" s="155">
        <v>0</v>
      </c>
      <c r="H157" s="155">
        <v>2</v>
      </c>
      <c r="I157" s="155">
        <v>0</v>
      </c>
      <c r="J157" s="155">
        <v>0</v>
      </c>
      <c r="K157" s="155">
        <v>1</v>
      </c>
      <c r="L157" s="155">
        <v>0</v>
      </c>
      <c r="M157" s="155">
        <v>1</v>
      </c>
      <c r="N157" s="155">
        <v>0</v>
      </c>
      <c r="O157" s="155">
        <v>0</v>
      </c>
      <c r="P157" s="155">
        <v>0</v>
      </c>
      <c r="Q157" s="155">
        <v>0</v>
      </c>
      <c r="R157" s="155">
        <v>0</v>
      </c>
      <c r="S157" s="155">
        <v>7</v>
      </c>
      <c r="T157" s="155">
        <v>0</v>
      </c>
      <c r="U157" s="155">
        <v>0</v>
      </c>
      <c r="V157" s="155">
        <v>0</v>
      </c>
      <c r="W157" s="155">
        <v>0</v>
      </c>
      <c r="X157" s="155">
        <v>0</v>
      </c>
      <c r="Y157" s="155">
        <v>0</v>
      </c>
      <c r="Z157" s="155">
        <v>0</v>
      </c>
      <c r="AA157" s="155">
        <v>0</v>
      </c>
      <c r="AB157" s="155">
        <v>0</v>
      </c>
      <c r="AC157" s="155">
        <v>2</v>
      </c>
      <c r="AD157" s="155">
        <v>0</v>
      </c>
      <c r="AE157" s="155">
        <v>0</v>
      </c>
      <c r="AF157" s="155">
        <v>0</v>
      </c>
      <c r="AG157" s="155">
        <v>1</v>
      </c>
      <c r="AH157" s="155">
        <v>0</v>
      </c>
      <c r="AI157" s="155">
        <v>0</v>
      </c>
      <c r="AJ157" s="155">
        <v>0</v>
      </c>
      <c r="AK157" s="155">
        <v>0</v>
      </c>
      <c r="AL157" s="155">
        <v>0</v>
      </c>
      <c r="AM157" s="155">
        <v>2</v>
      </c>
      <c r="AN157" s="155">
        <v>0</v>
      </c>
      <c r="AO157" s="155">
        <v>0</v>
      </c>
      <c r="AP157" s="155">
        <v>0</v>
      </c>
    </row>
    <row r="158" spans="1:42" ht="15.6" x14ac:dyDescent="0.3">
      <c r="A158" s="180" t="s">
        <v>716</v>
      </c>
      <c r="B158" s="179">
        <v>0</v>
      </c>
      <c r="C158" s="155">
        <v>0</v>
      </c>
      <c r="D158" s="155">
        <v>0</v>
      </c>
      <c r="E158" s="155">
        <v>0</v>
      </c>
      <c r="F158" s="155">
        <v>0</v>
      </c>
      <c r="G158" s="155">
        <v>0</v>
      </c>
      <c r="H158" s="155">
        <v>0</v>
      </c>
      <c r="I158" s="155">
        <v>0</v>
      </c>
      <c r="J158" s="155">
        <v>0</v>
      </c>
      <c r="K158" s="155">
        <v>0</v>
      </c>
      <c r="L158" s="155">
        <v>0</v>
      </c>
      <c r="M158" s="155">
        <v>0</v>
      </c>
      <c r="N158" s="155">
        <v>0</v>
      </c>
      <c r="O158" s="155">
        <v>0</v>
      </c>
      <c r="P158" s="155">
        <v>0</v>
      </c>
      <c r="Q158" s="155">
        <v>0</v>
      </c>
      <c r="R158" s="155">
        <v>0</v>
      </c>
      <c r="S158" s="155">
        <v>0</v>
      </c>
      <c r="T158" s="155">
        <v>0</v>
      </c>
      <c r="U158" s="155">
        <v>0</v>
      </c>
      <c r="V158" s="155">
        <v>0</v>
      </c>
      <c r="W158" s="155">
        <v>0</v>
      </c>
      <c r="X158" s="155">
        <v>0</v>
      </c>
      <c r="Y158" s="155">
        <v>0</v>
      </c>
      <c r="Z158" s="155">
        <v>0</v>
      </c>
      <c r="AA158" s="155">
        <v>0</v>
      </c>
      <c r="AB158" s="155">
        <v>0</v>
      </c>
      <c r="AC158" s="155">
        <v>0</v>
      </c>
      <c r="AD158" s="155">
        <v>0</v>
      </c>
      <c r="AE158" s="155">
        <v>0</v>
      </c>
      <c r="AF158" s="155">
        <v>0</v>
      </c>
      <c r="AG158" s="155">
        <v>0</v>
      </c>
      <c r="AH158" s="155">
        <v>0</v>
      </c>
      <c r="AI158" s="155">
        <v>0</v>
      </c>
      <c r="AJ158" s="155">
        <v>0</v>
      </c>
      <c r="AK158" s="155">
        <v>0</v>
      </c>
      <c r="AL158" s="155">
        <v>0</v>
      </c>
      <c r="AM158" s="155">
        <v>0</v>
      </c>
      <c r="AN158" s="155">
        <v>0</v>
      </c>
      <c r="AO158" s="155">
        <v>0</v>
      </c>
      <c r="AP158" s="155">
        <v>0</v>
      </c>
    </row>
    <row r="159" spans="1:42" ht="15.6" x14ac:dyDescent="0.3">
      <c r="A159" s="180" t="s">
        <v>607</v>
      </c>
      <c r="B159" s="179">
        <v>1</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0</v>
      </c>
      <c r="T159" s="155">
        <v>0</v>
      </c>
      <c r="U159" s="155">
        <v>0</v>
      </c>
      <c r="V159" s="155">
        <v>0</v>
      </c>
      <c r="W159" s="155">
        <v>0</v>
      </c>
      <c r="X159" s="155">
        <v>0</v>
      </c>
      <c r="Y159" s="155">
        <v>0</v>
      </c>
      <c r="Z159" s="155">
        <v>0</v>
      </c>
      <c r="AA159" s="155">
        <v>0</v>
      </c>
      <c r="AB159" s="155">
        <v>0</v>
      </c>
      <c r="AC159" s="155">
        <v>1</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6" x14ac:dyDescent="0.3">
      <c r="A160" s="180" t="s">
        <v>626</v>
      </c>
      <c r="B160" s="179">
        <v>0</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0</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0</v>
      </c>
    </row>
    <row r="161" spans="1:42" ht="15.6" x14ac:dyDescent="0.3">
      <c r="A161" s="180" t="s">
        <v>305</v>
      </c>
      <c r="B161" s="179">
        <v>64</v>
      </c>
      <c r="C161" s="155">
        <v>0</v>
      </c>
      <c r="D161" s="155">
        <v>0</v>
      </c>
      <c r="E161" s="155">
        <v>0</v>
      </c>
      <c r="F161" s="155">
        <v>0</v>
      </c>
      <c r="G161" s="155">
        <v>0</v>
      </c>
      <c r="H161" s="155">
        <v>0</v>
      </c>
      <c r="I161" s="155">
        <v>0</v>
      </c>
      <c r="J161" s="155">
        <v>0</v>
      </c>
      <c r="K161" s="155">
        <v>0</v>
      </c>
      <c r="L161" s="155">
        <v>0</v>
      </c>
      <c r="M161" s="155">
        <v>0</v>
      </c>
      <c r="N161" s="155">
        <v>0</v>
      </c>
      <c r="O161" s="155">
        <v>0</v>
      </c>
      <c r="P161" s="155">
        <v>0</v>
      </c>
      <c r="Q161" s="155">
        <v>0</v>
      </c>
      <c r="R161" s="155">
        <v>0</v>
      </c>
      <c r="S161" s="155">
        <v>47</v>
      </c>
      <c r="T161" s="155">
        <v>0</v>
      </c>
      <c r="U161" s="155">
        <v>0</v>
      </c>
      <c r="V161" s="155">
        <v>0</v>
      </c>
      <c r="W161" s="155">
        <v>0</v>
      </c>
      <c r="X161" s="155">
        <v>0</v>
      </c>
      <c r="Y161" s="155">
        <v>0</v>
      </c>
      <c r="Z161" s="155">
        <v>0</v>
      </c>
      <c r="AA161" s="155">
        <v>0</v>
      </c>
      <c r="AB161" s="155">
        <v>0</v>
      </c>
      <c r="AC161" s="155">
        <v>5</v>
      </c>
      <c r="AD161" s="155">
        <v>0</v>
      </c>
      <c r="AE161" s="155">
        <v>0</v>
      </c>
      <c r="AF161" s="155">
        <v>0</v>
      </c>
      <c r="AG161" s="155">
        <v>8</v>
      </c>
      <c r="AH161" s="155">
        <v>1</v>
      </c>
      <c r="AI161" s="155">
        <v>0</v>
      </c>
      <c r="AJ161" s="155">
        <v>1</v>
      </c>
      <c r="AK161" s="155">
        <v>0</v>
      </c>
      <c r="AL161" s="155">
        <v>0</v>
      </c>
      <c r="AM161" s="155">
        <v>0</v>
      </c>
      <c r="AN161" s="155">
        <v>0</v>
      </c>
      <c r="AO161" s="155">
        <v>0</v>
      </c>
      <c r="AP161" s="155">
        <v>2</v>
      </c>
    </row>
    <row r="162" spans="1:42" ht="15.6" x14ac:dyDescent="0.3">
      <c r="A162" s="180" t="s">
        <v>586</v>
      </c>
      <c r="B162" s="179">
        <v>4</v>
      </c>
      <c r="C162" s="155">
        <v>0</v>
      </c>
      <c r="D162" s="155">
        <v>0</v>
      </c>
      <c r="E162" s="155">
        <v>0</v>
      </c>
      <c r="F162" s="155">
        <v>0</v>
      </c>
      <c r="G162" s="155">
        <v>0</v>
      </c>
      <c r="H162" s="155">
        <v>0</v>
      </c>
      <c r="I162" s="155">
        <v>0</v>
      </c>
      <c r="J162" s="155">
        <v>0</v>
      </c>
      <c r="K162" s="155">
        <v>0</v>
      </c>
      <c r="L162" s="155">
        <v>0</v>
      </c>
      <c r="M162" s="155">
        <v>0</v>
      </c>
      <c r="N162" s="155">
        <v>0</v>
      </c>
      <c r="O162" s="155">
        <v>0</v>
      </c>
      <c r="P162" s="155">
        <v>0</v>
      </c>
      <c r="Q162" s="155">
        <v>0</v>
      </c>
      <c r="R162" s="155">
        <v>0</v>
      </c>
      <c r="S162" s="155">
        <v>1</v>
      </c>
      <c r="T162" s="155">
        <v>0</v>
      </c>
      <c r="U162" s="155">
        <v>0</v>
      </c>
      <c r="V162" s="155">
        <v>0</v>
      </c>
      <c r="W162" s="155">
        <v>0</v>
      </c>
      <c r="X162" s="155">
        <v>0</v>
      </c>
      <c r="Y162" s="155">
        <v>0</v>
      </c>
      <c r="Z162" s="155">
        <v>0</v>
      </c>
      <c r="AA162" s="155">
        <v>0</v>
      </c>
      <c r="AB162" s="155">
        <v>0</v>
      </c>
      <c r="AC162" s="155">
        <v>0</v>
      </c>
      <c r="AD162" s="155">
        <v>0</v>
      </c>
      <c r="AE162" s="155">
        <v>0</v>
      </c>
      <c r="AF162" s="155">
        <v>0</v>
      </c>
      <c r="AG162" s="155">
        <v>2</v>
      </c>
      <c r="AH162" s="155">
        <v>0</v>
      </c>
      <c r="AI162" s="155">
        <v>0</v>
      </c>
      <c r="AJ162" s="155">
        <v>0</v>
      </c>
      <c r="AK162" s="155">
        <v>0</v>
      </c>
      <c r="AL162" s="155">
        <v>0</v>
      </c>
      <c r="AM162" s="155">
        <v>1</v>
      </c>
      <c r="AN162" s="155">
        <v>0</v>
      </c>
      <c r="AO162" s="155">
        <v>0</v>
      </c>
      <c r="AP162" s="155">
        <v>0</v>
      </c>
    </row>
    <row r="163" spans="1:42" ht="15.6" x14ac:dyDescent="0.3">
      <c r="A163" s="180" t="s">
        <v>498</v>
      </c>
      <c r="B163" s="179">
        <v>1</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1</v>
      </c>
      <c r="T163" s="155">
        <v>0</v>
      </c>
      <c r="U163" s="155">
        <v>0</v>
      </c>
      <c r="V163" s="155">
        <v>0</v>
      </c>
      <c r="W163" s="155">
        <v>0</v>
      </c>
      <c r="X163" s="155">
        <v>0</v>
      </c>
      <c r="Y163" s="155">
        <v>0</v>
      </c>
      <c r="Z163" s="155">
        <v>0</v>
      </c>
      <c r="AA163" s="155">
        <v>0</v>
      </c>
      <c r="AB163" s="155">
        <v>0</v>
      </c>
      <c r="AC163" s="155">
        <v>0</v>
      </c>
      <c r="AD163" s="155">
        <v>0</v>
      </c>
      <c r="AE163" s="155">
        <v>0</v>
      </c>
      <c r="AF163" s="155">
        <v>0</v>
      </c>
      <c r="AG163" s="155">
        <v>0</v>
      </c>
      <c r="AH163" s="155">
        <v>0</v>
      </c>
      <c r="AI163" s="155">
        <v>0</v>
      </c>
      <c r="AJ163" s="155">
        <v>0</v>
      </c>
      <c r="AK163" s="155">
        <v>0</v>
      </c>
      <c r="AL163" s="155">
        <v>0</v>
      </c>
      <c r="AM163" s="155">
        <v>0</v>
      </c>
      <c r="AN163" s="155">
        <v>0</v>
      </c>
      <c r="AO163" s="155">
        <v>0</v>
      </c>
      <c r="AP163" s="155">
        <v>0</v>
      </c>
    </row>
    <row r="164" spans="1:42" ht="15.6" x14ac:dyDescent="0.3">
      <c r="A164" s="180" t="s">
        <v>585</v>
      </c>
      <c r="B164" s="179">
        <v>0</v>
      </c>
      <c r="C164" s="155">
        <v>0</v>
      </c>
      <c r="D164" s="155">
        <v>0</v>
      </c>
      <c r="E164" s="155">
        <v>0</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6" x14ac:dyDescent="0.3">
      <c r="A165" s="180" t="s">
        <v>500</v>
      </c>
      <c r="B165" s="179">
        <v>3</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2</v>
      </c>
      <c r="T165" s="155">
        <v>0</v>
      </c>
      <c r="U165" s="155">
        <v>0</v>
      </c>
      <c r="V165" s="155">
        <v>0</v>
      </c>
      <c r="W165" s="155">
        <v>0</v>
      </c>
      <c r="X165" s="155">
        <v>0</v>
      </c>
      <c r="Y165" s="155">
        <v>0</v>
      </c>
      <c r="Z165" s="155">
        <v>0</v>
      </c>
      <c r="AA165" s="155">
        <v>0</v>
      </c>
      <c r="AB165" s="155">
        <v>0</v>
      </c>
      <c r="AC165" s="155">
        <v>1</v>
      </c>
      <c r="AD165" s="155">
        <v>0</v>
      </c>
      <c r="AE165" s="155">
        <v>0</v>
      </c>
      <c r="AF165" s="155">
        <v>0</v>
      </c>
      <c r="AG165" s="155">
        <v>0</v>
      </c>
      <c r="AH165" s="155">
        <v>0</v>
      </c>
      <c r="AI165" s="155">
        <v>0</v>
      </c>
      <c r="AJ165" s="155">
        <v>0</v>
      </c>
      <c r="AK165" s="155">
        <v>0</v>
      </c>
      <c r="AL165" s="155">
        <v>0</v>
      </c>
      <c r="AM165" s="155">
        <v>0</v>
      </c>
      <c r="AN165" s="155">
        <v>0</v>
      </c>
      <c r="AO165" s="155">
        <v>0</v>
      </c>
      <c r="AP165" s="155">
        <v>0</v>
      </c>
    </row>
    <row r="166" spans="1:42" ht="15.6" x14ac:dyDescent="0.3">
      <c r="A166" s="180" t="s">
        <v>717</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6" x14ac:dyDescent="0.3">
      <c r="A167" s="180" t="s">
        <v>584</v>
      </c>
      <c r="B167" s="179">
        <v>5</v>
      </c>
      <c r="C167" s="155">
        <v>0</v>
      </c>
      <c r="D167" s="155">
        <v>0</v>
      </c>
      <c r="E167" s="155">
        <v>0</v>
      </c>
      <c r="F167" s="155">
        <v>0</v>
      </c>
      <c r="G167" s="155">
        <v>0</v>
      </c>
      <c r="H167" s="155">
        <v>0</v>
      </c>
      <c r="I167" s="155">
        <v>0</v>
      </c>
      <c r="J167" s="155">
        <v>0</v>
      </c>
      <c r="K167" s="155">
        <v>0</v>
      </c>
      <c r="L167" s="155">
        <v>0</v>
      </c>
      <c r="M167" s="155">
        <v>0</v>
      </c>
      <c r="N167" s="155">
        <v>0</v>
      </c>
      <c r="O167" s="155">
        <v>0</v>
      </c>
      <c r="P167" s="155">
        <v>0</v>
      </c>
      <c r="Q167" s="155">
        <v>0</v>
      </c>
      <c r="R167" s="155">
        <v>0</v>
      </c>
      <c r="S167" s="155">
        <v>4</v>
      </c>
      <c r="T167" s="155">
        <v>0</v>
      </c>
      <c r="U167" s="155">
        <v>0</v>
      </c>
      <c r="V167" s="155">
        <v>0</v>
      </c>
      <c r="W167" s="155">
        <v>1</v>
      </c>
      <c r="X167" s="155">
        <v>0</v>
      </c>
      <c r="Y167" s="155">
        <v>0</v>
      </c>
      <c r="Z167" s="155">
        <v>0</v>
      </c>
      <c r="AA167" s="155">
        <v>0</v>
      </c>
      <c r="AB167" s="155">
        <v>0</v>
      </c>
      <c r="AC167" s="155">
        <v>0</v>
      </c>
      <c r="AD167" s="155">
        <v>0</v>
      </c>
      <c r="AE167" s="155">
        <v>0</v>
      </c>
      <c r="AF167" s="155">
        <v>0</v>
      </c>
      <c r="AG167" s="155">
        <v>0</v>
      </c>
      <c r="AH167" s="155">
        <v>0</v>
      </c>
      <c r="AI167" s="155">
        <v>0</v>
      </c>
      <c r="AJ167" s="155">
        <v>0</v>
      </c>
      <c r="AK167" s="155">
        <v>0</v>
      </c>
      <c r="AL167" s="155">
        <v>0</v>
      </c>
      <c r="AM167" s="155">
        <v>0</v>
      </c>
      <c r="AN167" s="155">
        <v>0</v>
      </c>
      <c r="AO167" s="155">
        <v>0</v>
      </c>
      <c r="AP167" s="155">
        <v>0</v>
      </c>
    </row>
    <row r="168" spans="1:42" ht="15.6" x14ac:dyDescent="0.3">
      <c r="A168" s="180" t="s">
        <v>512</v>
      </c>
      <c r="B168" s="179">
        <v>8</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7</v>
      </c>
      <c r="T168" s="155">
        <v>0</v>
      </c>
      <c r="U168" s="155">
        <v>0</v>
      </c>
      <c r="V168" s="155">
        <v>0</v>
      </c>
      <c r="W168" s="155">
        <v>0</v>
      </c>
      <c r="X168" s="155">
        <v>0</v>
      </c>
      <c r="Y168" s="155">
        <v>0</v>
      </c>
      <c r="Z168" s="155">
        <v>0</v>
      </c>
      <c r="AA168" s="155">
        <v>0</v>
      </c>
      <c r="AB168" s="155">
        <v>0</v>
      </c>
      <c r="AC168" s="155">
        <v>0</v>
      </c>
      <c r="AD168" s="155">
        <v>0</v>
      </c>
      <c r="AE168" s="155">
        <v>0</v>
      </c>
      <c r="AF168" s="155">
        <v>0</v>
      </c>
      <c r="AG168" s="155">
        <v>1</v>
      </c>
      <c r="AH168" s="155">
        <v>0</v>
      </c>
      <c r="AI168" s="155">
        <v>0</v>
      </c>
      <c r="AJ168" s="155">
        <v>0</v>
      </c>
      <c r="AK168" s="155">
        <v>0</v>
      </c>
      <c r="AL168" s="155">
        <v>0</v>
      </c>
      <c r="AM168" s="155">
        <v>0</v>
      </c>
      <c r="AN168" s="155">
        <v>0</v>
      </c>
      <c r="AO168" s="155">
        <v>0</v>
      </c>
      <c r="AP168" s="155">
        <v>0</v>
      </c>
    </row>
    <row r="169" spans="1:42" ht="15.6" x14ac:dyDescent="0.3">
      <c r="A169" s="180" t="s">
        <v>619</v>
      </c>
      <c r="B169" s="179">
        <v>11</v>
      </c>
      <c r="C169" s="155">
        <v>0</v>
      </c>
      <c r="D169" s="155">
        <v>0</v>
      </c>
      <c r="E169" s="155">
        <v>0</v>
      </c>
      <c r="F169" s="155">
        <v>0</v>
      </c>
      <c r="G169" s="155">
        <v>0</v>
      </c>
      <c r="H169" s="155">
        <v>0</v>
      </c>
      <c r="I169" s="155">
        <v>0</v>
      </c>
      <c r="J169" s="155">
        <v>0</v>
      </c>
      <c r="K169" s="155">
        <v>0</v>
      </c>
      <c r="L169" s="155">
        <v>0</v>
      </c>
      <c r="M169" s="155">
        <v>0</v>
      </c>
      <c r="N169" s="155">
        <v>0</v>
      </c>
      <c r="O169" s="155">
        <v>0</v>
      </c>
      <c r="P169" s="155">
        <v>0</v>
      </c>
      <c r="Q169" s="155">
        <v>0</v>
      </c>
      <c r="R169" s="155">
        <v>0</v>
      </c>
      <c r="S169" s="155">
        <v>8</v>
      </c>
      <c r="T169" s="155">
        <v>0</v>
      </c>
      <c r="U169" s="155">
        <v>0</v>
      </c>
      <c r="V169" s="155">
        <v>0</v>
      </c>
      <c r="W169" s="155">
        <v>0</v>
      </c>
      <c r="X169" s="155">
        <v>0</v>
      </c>
      <c r="Y169" s="155">
        <v>0</v>
      </c>
      <c r="Z169" s="155">
        <v>0</v>
      </c>
      <c r="AA169" s="155">
        <v>0</v>
      </c>
      <c r="AB169" s="155">
        <v>0</v>
      </c>
      <c r="AC169" s="155">
        <v>1</v>
      </c>
      <c r="AD169" s="155">
        <v>0</v>
      </c>
      <c r="AE169" s="155">
        <v>0</v>
      </c>
      <c r="AF169" s="155">
        <v>0</v>
      </c>
      <c r="AG169" s="155">
        <v>2</v>
      </c>
      <c r="AH169" s="155">
        <v>0</v>
      </c>
      <c r="AI169" s="155">
        <v>0</v>
      </c>
      <c r="AJ169" s="155">
        <v>0</v>
      </c>
      <c r="AK169" s="155">
        <v>0</v>
      </c>
      <c r="AL169" s="155">
        <v>0</v>
      </c>
      <c r="AM169" s="155">
        <v>0</v>
      </c>
      <c r="AN169" s="155">
        <v>0</v>
      </c>
      <c r="AO169" s="155">
        <v>0</v>
      </c>
      <c r="AP169" s="155">
        <v>0</v>
      </c>
    </row>
    <row r="170" spans="1:42" ht="15.6" x14ac:dyDescent="0.3">
      <c r="A170" s="180" t="s">
        <v>304</v>
      </c>
      <c r="B170" s="179">
        <v>59</v>
      </c>
      <c r="C170" s="155">
        <v>0</v>
      </c>
      <c r="D170" s="155">
        <v>0</v>
      </c>
      <c r="E170" s="155">
        <v>0</v>
      </c>
      <c r="F170" s="155">
        <v>0</v>
      </c>
      <c r="G170" s="155">
        <v>0</v>
      </c>
      <c r="H170" s="155">
        <v>1</v>
      </c>
      <c r="I170" s="155">
        <v>0</v>
      </c>
      <c r="J170" s="155">
        <v>1</v>
      </c>
      <c r="K170" s="155">
        <v>0</v>
      </c>
      <c r="L170" s="155">
        <v>0</v>
      </c>
      <c r="M170" s="155">
        <v>0</v>
      </c>
      <c r="N170" s="155">
        <v>0</v>
      </c>
      <c r="O170" s="155">
        <v>0</v>
      </c>
      <c r="P170" s="155">
        <v>0</v>
      </c>
      <c r="Q170" s="155">
        <v>1</v>
      </c>
      <c r="R170" s="155">
        <v>0</v>
      </c>
      <c r="S170" s="155">
        <v>39</v>
      </c>
      <c r="T170" s="155">
        <v>2</v>
      </c>
      <c r="U170" s="155">
        <v>2</v>
      </c>
      <c r="V170" s="155">
        <v>0</v>
      </c>
      <c r="W170" s="155">
        <v>0</v>
      </c>
      <c r="X170" s="155">
        <v>0</v>
      </c>
      <c r="Y170" s="155">
        <v>0</v>
      </c>
      <c r="Z170" s="155">
        <v>0</v>
      </c>
      <c r="AA170" s="155">
        <v>0</v>
      </c>
      <c r="AB170" s="155">
        <v>0</v>
      </c>
      <c r="AC170" s="155">
        <v>2</v>
      </c>
      <c r="AD170" s="155">
        <v>0</v>
      </c>
      <c r="AE170" s="155">
        <v>0</v>
      </c>
      <c r="AF170" s="155">
        <v>0</v>
      </c>
      <c r="AG170" s="155">
        <v>3</v>
      </c>
      <c r="AH170" s="155">
        <v>0</v>
      </c>
      <c r="AI170" s="155">
        <v>0</v>
      </c>
      <c r="AJ170" s="155">
        <v>0</v>
      </c>
      <c r="AK170" s="155">
        <v>0</v>
      </c>
      <c r="AL170" s="155">
        <v>0</v>
      </c>
      <c r="AM170" s="155">
        <v>0</v>
      </c>
      <c r="AN170" s="155">
        <v>3</v>
      </c>
      <c r="AO170" s="155">
        <v>0</v>
      </c>
      <c r="AP170" s="155">
        <v>5</v>
      </c>
    </row>
    <row r="171" spans="1:42" ht="15.6" x14ac:dyDescent="0.3">
      <c r="A171" s="180" t="s">
        <v>718</v>
      </c>
      <c r="B171" s="179">
        <v>0</v>
      </c>
      <c r="C171" s="155">
        <v>0</v>
      </c>
      <c r="D171" s="155">
        <v>0</v>
      </c>
      <c r="E171" s="155">
        <v>0</v>
      </c>
      <c r="F171" s="155">
        <v>0</v>
      </c>
      <c r="G171" s="155">
        <v>0</v>
      </c>
      <c r="H171" s="155">
        <v>0</v>
      </c>
      <c r="I171" s="155">
        <v>0</v>
      </c>
      <c r="J171" s="155">
        <v>0</v>
      </c>
      <c r="K171" s="155">
        <v>0</v>
      </c>
      <c r="L171" s="155">
        <v>0</v>
      </c>
      <c r="M171" s="155">
        <v>0</v>
      </c>
      <c r="N171" s="155">
        <v>0</v>
      </c>
      <c r="O171" s="155">
        <v>0</v>
      </c>
      <c r="P171" s="155">
        <v>0</v>
      </c>
      <c r="Q171" s="155">
        <v>0</v>
      </c>
      <c r="R171" s="155">
        <v>0</v>
      </c>
      <c r="S171" s="155">
        <v>0</v>
      </c>
      <c r="T171" s="155">
        <v>0</v>
      </c>
      <c r="U171" s="155">
        <v>0</v>
      </c>
      <c r="V171" s="155">
        <v>0</v>
      </c>
      <c r="W171" s="155">
        <v>0</v>
      </c>
      <c r="X171" s="155">
        <v>0</v>
      </c>
      <c r="Y171" s="155">
        <v>0</v>
      </c>
      <c r="Z171" s="155">
        <v>0</v>
      </c>
      <c r="AA171" s="155">
        <v>0</v>
      </c>
      <c r="AB171" s="155">
        <v>0</v>
      </c>
      <c r="AC171" s="155">
        <v>0</v>
      </c>
      <c r="AD171" s="155">
        <v>0</v>
      </c>
      <c r="AE171" s="155">
        <v>0</v>
      </c>
      <c r="AF171" s="155">
        <v>0</v>
      </c>
      <c r="AG171" s="155">
        <v>0</v>
      </c>
      <c r="AH171" s="155">
        <v>0</v>
      </c>
      <c r="AI171" s="155">
        <v>0</v>
      </c>
      <c r="AJ171" s="155">
        <v>0</v>
      </c>
      <c r="AK171" s="155">
        <v>0</v>
      </c>
      <c r="AL171" s="155">
        <v>0</v>
      </c>
      <c r="AM171" s="155">
        <v>0</v>
      </c>
      <c r="AN171" s="155">
        <v>0</v>
      </c>
      <c r="AO171" s="155">
        <v>0</v>
      </c>
      <c r="AP171" s="155">
        <v>0</v>
      </c>
    </row>
    <row r="172" spans="1:42" ht="15.6" x14ac:dyDescent="0.3">
      <c r="A172" s="180" t="s">
        <v>504</v>
      </c>
      <c r="B172" s="179">
        <v>2</v>
      </c>
      <c r="C172" s="155">
        <v>0</v>
      </c>
      <c r="D172" s="155">
        <v>0</v>
      </c>
      <c r="E172" s="155">
        <v>0</v>
      </c>
      <c r="F172" s="155">
        <v>0</v>
      </c>
      <c r="G172" s="155">
        <v>0</v>
      </c>
      <c r="H172" s="155">
        <v>0</v>
      </c>
      <c r="I172" s="155">
        <v>0</v>
      </c>
      <c r="J172" s="155">
        <v>0</v>
      </c>
      <c r="K172" s="155">
        <v>0</v>
      </c>
      <c r="L172" s="155">
        <v>0</v>
      </c>
      <c r="M172" s="155">
        <v>0</v>
      </c>
      <c r="N172" s="155">
        <v>0</v>
      </c>
      <c r="O172" s="155">
        <v>0</v>
      </c>
      <c r="P172" s="155">
        <v>0</v>
      </c>
      <c r="Q172" s="155">
        <v>0</v>
      </c>
      <c r="R172" s="155">
        <v>0</v>
      </c>
      <c r="S172" s="155">
        <v>1</v>
      </c>
      <c r="T172" s="155">
        <v>0</v>
      </c>
      <c r="U172" s="155">
        <v>0</v>
      </c>
      <c r="V172" s="155">
        <v>0</v>
      </c>
      <c r="W172" s="155">
        <v>0</v>
      </c>
      <c r="X172" s="155">
        <v>0</v>
      </c>
      <c r="Y172" s="155">
        <v>0</v>
      </c>
      <c r="Z172" s="155">
        <v>0</v>
      </c>
      <c r="AA172" s="155">
        <v>0</v>
      </c>
      <c r="AB172" s="155">
        <v>0</v>
      </c>
      <c r="AC172" s="155">
        <v>0</v>
      </c>
      <c r="AD172" s="155">
        <v>0</v>
      </c>
      <c r="AE172" s="155">
        <v>0</v>
      </c>
      <c r="AF172" s="155">
        <v>0</v>
      </c>
      <c r="AG172" s="155">
        <v>1</v>
      </c>
      <c r="AH172" s="155">
        <v>0</v>
      </c>
      <c r="AI172" s="155">
        <v>0</v>
      </c>
      <c r="AJ172" s="155">
        <v>0</v>
      </c>
      <c r="AK172" s="155">
        <v>0</v>
      </c>
      <c r="AL172" s="155">
        <v>0</v>
      </c>
      <c r="AM172" s="155">
        <v>0</v>
      </c>
      <c r="AN172" s="155">
        <v>0</v>
      </c>
      <c r="AO172" s="155">
        <v>0</v>
      </c>
      <c r="AP172" s="155">
        <v>0</v>
      </c>
    </row>
    <row r="173" spans="1:42" ht="15.6" x14ac:dyDescent="0.3">
      <c r="A173" s="180" t="s">
        <v>719</v>
      </c>
      <c r="B173" s="179">
        <v>4</v>
      </c>
      <c r="C173" s="155">
        <v>0</v>
      </c>
      <c r="D173" s="155">
        <v>0</v>
      </c>
      <c r="E173" s="155">
        <v>0</v>
      </c>
      <c r="F173" s="155">
        <v>0</v>
      </c>
      <c r="G173" s="155">
        <v>0</v>
      </c>
      <c r="H173" s="155">
        <v>0</v>
      </c>
      <c r="I173" s="155">
        <v>0</v>
      </c>
      <c r="J173" s="155">
        <v>0</v>
      </c>
      <c r="K173" s="155">
        <v>0</v>
      </c>
      <c r="L173" s="155">
        <v>0</v>
      </c>
      <c r="M173" s="155">
        <v>0</v>
      </c>
      <c r="N173" s="155">
        <v>0</v>
      </c>
      <c r="O173" s="155">
        <v>0</v>
      </c>
      <c r="P173" s="155">
        <v>0</v>
      </c>
      <c r="Q173" s="155">
        <v>0</v>
      </c>
      <c r="R173" s="155">
        <v>0</v>
      </c>
      <c r="S173" s="155">
        <v>2</v>
      </c>
      <c r="T173" s="155">
        <v>0</v>
      </c>
      <c r="U173" s="155">
        <v>0</v>
      </c>
      <c r="V173" s="155">
        <v>0</v>
      </c>
      <c r="W173" s="155">
        <v>0</v>
      </c>
      <c r="X173" s="155">
        <v>0</v>
      </c>
      <c r="Y173" s="155">
        <v>0</v>
      </c>
      <c r="Z173" s="155">
        <v>0</v>
      </c>
      <c r="AA173" s="155">
        <v>0</v>
      </c>
      <c r="AB173" s="155">
        <v>0</v>
      </c>
      <c r="AC173" s="155">
        <v>0</v>
      </c>
      <c r="AD173" s="155">
        <v>0</v>
      </c>
      <c r="AE173" s="155">
        <v>0</v>
      </c>
      <c r="AF173" s="155">
        <v>0</v>
      </c>
      <c r="AG173" s="155">
        <v>0</v>
      </c>
      <c r="AH173" s="155">
        <v>1</v>
      </c>
      <c r="AI173" s="155">
        <v>0</v>
      </c>
      <c r="AJ173" s="155">
        <v>0</v>
      </c>
      <c r="AK173" s="155">
        <v>0</v>
      </c>
      <c r="AL173" s="155">
        <v>0</v>
      </c>
      <c r="AM173" s="155">
        <v>0</v>
      </c>
      <c r="AN173" s="155">
        <v>1</v>
      </c>
      <c r="AO173" s="155">
        <v>0</v>
      </c>
      <c r="AP173" s="155">
        <v>0</v>
      </c>
    </row>
    <row r="174" spans="1:42" ht="15.6" x14ac:dyDescent="0.3">
      <c r="A174" s="180" t="s">
        <v>553</v>
      </c>
      <c r="B174" s="179">
        <v>15</v>
      </c>
      <c r="C174" s="155">
        <v>0</v>
      </c>
      <c r="D174" s="155">
        <v>1</v>
      </c>
      <c r="E174" s="155">
        <v>0</v>
      </c>
      <c r="F174" s="155">
        <v>0</v>
      </c>
      <c r="G174" s="155">
        <v>0</v>
      </c>
      <c r="H174" s="155">
        <v>0</v>
      </c>
      <c r="I174" s="155">
        <v>0</v>
      </c>
      <c r="J174" s="155">
        <v>0</v>
      </c>
      <c r="K174" s="155">
        <v>0</v>
      </c>
      <c r="L174" s="155">
        <v>0</v>
      </c>
      <c r="M174" s="155">
        <v>0</v>
      </c>
      <c r="N174" s="155">
        <v>0</v>
      </c>
      <c r="O174" s="155">
        <v>0</v>
      </c>
      <c r="P174" s="155">
        <v>0</v>
      </c>
      <c r="Q174" s="155">
        <v>0</v>
      </c>
      <c r="R174" s="155">
        <v>0</v>
      </c>
      <c r="S174" s="155">
        <v>3</v>
      </c>
      <c r="T174" s="155">
        <v>1</v>
      </c>
      <c r="U174" s="155">
        <v>0</v>
      </c>
      <c r="V174" s="155">
        <v>0</v>
      </c>
      <c r="W174" s="155">
        <v>0</v>
      </c>
      <c r="X174" s="155">
        <v>0</v>
      </c>
      <c r="Y174" s="155">
        <v>0</v>
      </c>
      <c r="Z174" s="155">
        <v>0</v>
      </c>
      <c r="AA174" s="155">
        <v>0</v>
      </c>
      <c r="AB174" s="155">
        <v>0</v>
      </c>
      <c r="AC174" s="155">
        <v>4</v>
      </c>
      <c r="AD174" s="155">
        <v>0</v>
      </c>
      <c r="AE174" s="155">
        <v>0</v>
      </c>
      <c r="AF174" s="155">
        <v>0</v>
      </c>
      <c r="AG174" s="155">
        <v>3</v>
      </c>
      <c r="AH174" s="155">
        <v>1</v>
      </c>
      <c r="AI174" s="155">
        <v>0</v>
      </c>
      <c r="AJ174" s="155">
        <v>1</v>
      </c>
      <c r="AK174" s="155">
        <v>0</v>
      </c>
      <c r="AL174" s="155">
        <v>0</v>
      </c>
      <c r="AM174" s="155">
        <v>0</v>
      </c>
      <c r="AN174" s="155">
        <v>0</v>
      </c>
      <c r="AO174" s="155">
        <v>0</v>
      </c>
      <c r="AP174" s="155">
        <v>1</v>
      </c>
    </row>
    <row r="175" spans="1:42" ht="15.6" x14ac:dyDescent="0.3">
      <c r="A175" s="180" t="s">
        <v>720</v>
      </c>
      <c r="B175" s="179">
        <v>0</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0</v>
      </c>
      <c r="T175" s="155">
        <v>0</v>
      </c>
      <c r="U175" s="155">
        <v>0</v>
      </c>
      <c r="V175" s="155">
        <v>0</v>
      </c>
      <c r="W175" s="155">
        <v>0</v>
      </c>
      <c r="X175" s="155">
        <v>0</v>
      </c>
      <c r="Y175" s="155">
        <v>0</v>
      </c>
      <c r="Z175" s="155">
        <v>0</v>
      </c>
      <c r="AA175" s="155">
        <v>0</v>
      </c>
      <c r="AB175" s="155">
        <v>0</v>
      </c>
      <c r="AC175" s="155">
        <v>0</v>
      </c>
      <c r="AD175" s="155">
        <v>0</v>
      </c>
      <c r="AE175" s="155">
        <v>0</v>
      </c>
      <c r="AF175" s="155">
        <v>0</v>
      </c>
      <c r="AG175" s="155">
        <v>0</v>
      </c>
      <c r="AH175" s="155">
        <v>0</v>
      </c>
      <c r="AI175" s="155">
        <v>0</v>
      </c>
      <c r="AJ175" s="155">
        <v>0</v>
      </c>
      <c r="AK175" s="155">
        <v>0</v>
      </c>
      <c r="AL175" s="155">
        <v>0</v>
      </c>
      <c r="AM175" s="155">
        <v>0</v>
      </c>
      <c r="AN175" s="155">
        <v>0</v>
      </c>
      <c r="AO175" s="155">
        <v>0</v>
      </c>
      <c r="AP175" s="155">
        <v>0</v>
      </c>
    </row>
    <row r="176" spans="1:42" ht="15.6" x14ac:dyDescent="0.3">
      <c r="A176" s="180" t="s">
        <v>583</v>
      </c>
      <c r="B176" s="179">
        <v>0</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0</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0</v>
      </c>
      <c r="AI176" s="155">
        <v>0</v>
      </c>
      <c r="AJ176" s="155">
        <v>0</v>
      </c>
      <c r="AK176" s="155">
        <v>0</v>
      </c>
      <c r="AL176" s="155">
        <v>0</v>
      </c>
      <c r="AM176" s="155">
        <v>0</v>
      </c>
      <c r="AN176" s="155">
        <v>0</v>
      </c>
      <c r="AO176" s="155">
        <v>0</v>
      </c>
      <c r="AP176" s="155">
        <v>0</v>
      </c>
    </row>
    <row r="177" spans="1:42" ht="15.6" x14ac:dyDescent="0.3">
      <c r="A177" s="180" t="s">
        <v>721</v>
      </c>
      <c r="B177" s="179">
        <v>5</v>
      </c>
      <c r="C177" s="155">
        <v>0</v>
      </c>
      <c r="D177" s="155">
        <v>0</v>
      </c>
      <c r="E177" s="155">
        <v>0</v>
      </c>
      <c r="F177" s="155">
        <v>0</v>
      </c>
      <c r="G177" s="155">
        <v>0</v>
      </c>
      <c r="H177" s="155">
        <v>0</v>
      </c>
      <c r="I177" s="155">
        <v>0</v>
      </c>
      <c r="J177" s="155">
        <v>0</v>
      </c>
      <c r="K177" s="155">
        <v>0</v>
      </c>
      <c r="L177" s="155">
        <v>0</v>
      </c>
      <c r="M177" s="155">
        <v>0</v>
      </c>
      <c r="N177" s="155">
        <v>0</v>
      </c>
      <c r="O177" s="155">
        <v>0</v>
      </c>
      <c r="P177" s="155">
        <v>0</v>
      </c>
      <c r="Q177" s="155">
        <v>0</v>
      </c>
      <c r="R177" s="155">
        <v>0</v>
      </c>
      <c r="S177" s="155">
        <v>4</v>
      </c>
      <c r="T177" s="155">
        <v>0</v>
      </c>
      <c r="U177" s="155">
        <v>0</v>
      </c>
      <c r="V177" s="155">
        <v>0</v>
      </c>
      <c r="W177" s="155">
        <v>0</v>
      </c>
      <c r="X177" s="155">
        <v>0</v>
      </c>
      <c r="Y177" s="155">
        <v>0</v>
      </c>
      <c r="Z177" s="155">
        <v>0</v>
      </c>
      <c r="AA177" s="155">
        <v>0</v>
      </c>
      <c r="AB177" s="155">
        <v>0</v>
      </c>
      <c r="AC177" s="155">
        <v>0</v>
      </c>
      <c r="AD177" s="155">
        <v>0</v>
      </c>
      <c r="AE177" s="155">
        <v>0</v>
      </c>
      <c r="AF177" s="155">
        <v>0</v>
      </c>
      <c r="AG177" s="155">
        <v>0</v>
      </c>
      <c r="AH177" s="155">
        <v>1</v>
      </c>
      <c r="AI177" s="155">
        <v>0</v>
      </c>
      <c r="AJ177" s="155">
        <v>0</v>
      </c>
      <c r="AK177" s="155">
        <v>0</v>
      </c>
      <c r="AL177" s="155">
        <v>0</v>
      </c>
      <c r="AM177" s="155">
        <v>0</v>
      </c>
      <c r="AN177" s="155">
        <v>0</v>
      </c>
      <c r="AO177" s="155">
        <v>0</v>
      </c>
      <c r="AP177" s="155">
        <v>0</v>
      </c>
    </row>
    <row r="178" spans="1:42" ht="15.6" x14ac:dyDescent="0.3">
      <c r="A178" s="180" t="s">
        <v>587</v>
      </c>
      <c r="B178" s="179">
        <v>0</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0</v>
      </c>
      <c r="T178" s="155">
        <v>0</v>
      </c>
      <c r="U178" s="155">
        <v>0</v>
      </c>
      <c r="V178" s="155">
        <v>0</v>
      </c>
      <c r="W178" s="155">
        <v>0</v>
      </c>
      <c r="X178" s="155">
        <v>0</v>
      </c>
      <c r="Y178" s="155">
        <v>0</v>
      </c>
      <c r="Z178" s="155">
        <v>0</v>
      </c>
      <c r="AA178" s="155">
        <v>0</v>
      </c>
      <c r="AB178" s="155">
        <v>0</v>
      </c>
      <c r="AC178" s="155">
        <v>0</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6" x14ac:dyDescent="0.3">
      <c r="A179" s="180" t="s">
        <v>722</v>
      </c>
      <c r="B179" s="179">
        <v>0</v>
      </c>
      <c r="C179" s="155">
        <v>0</v>
      </c>
      <c r="D179" s="155">
        <v>0</v>
      </c>
      <c r="E179" s="155">
        <v>0</v>
      </c>
      <c r="F179" s="155">
        <v>0</v>
      </c>
      <c r="G179" s="155">
        <v>0</v>
      </c>
      <c r="H179" s="155">
        <v>0</v>
      </c>
      <c r="I179" s="155">
        <v>0</v>
      </c>
      <c r="J179" s="155">
        <v>0</v>
      </c>
      <c r="K179" s="155">
        <v>0</v>
      </c>
      <c r="L179" s="155">
        <v>0</v>
      </c>
      <c r="M179" s="155">
        <v>0</v>
      </c>
      <c r="N179" s="155">
        <v>0</v>
      </c>
      <c r="O179" s="155">
        <v>0</v>
      </c>
      <c r="P179" s="155">
        <v>0</v>
      </c>
      <c r="Q179" s="155">
        <v>0</v>
      </c>
      <c r="R179" s="155">
        <v>0</v>
      </c>
      <c r="S179" s="155">
        <v>0</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6" x14ac:dyDescent="0.3">
      <c r="A180" s="180" t="s">
        <v>588</v>
      </c>
      <c r="B180" s="179">
        <v>0</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0</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6" x14ac:dyDescent="0.3">
      <c r="A181" s="180" t="s">
        <v>723</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6" x14ac:dyDescent="0.3">
      <c r="A182" s="180" t="s">
        <v>555</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6" x14ac:dyDescent="0.3">
      <c r="A183" s="180" t="s">
        <v>554</v>
      </c>
      <c r="B183" s="179">
        <v>0</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0</v>
      </c>
      <c r="AH183" s="155">
        <v>0</v>
      </c>
      <c r="AI183" s="155">
        <v>0</v>
      </c>
      <c r="AJ183" s="155">
        <v>0</v>
      </c>
      <c r="AK183" s="155">
        <v>0</v>
      </c>
      <c r="AL183" s="155">
        <v>0</v>
      </c>
      <c r="AM183" s="155">
        <v>0</v>
      </c>
      <c r="AN183" s="155">
        <v>0</v>
      </c>
      <c r="AO183" s="155">
        <v>0</v>
      </c>
      <c r="AP183" s="155">
        <v>0</v>
      </c>
    </row>
    <row r="184" spans="1:42" ht="15.6" x14ac:dyDescent="0.3">
      <c r="A184" s="180" t="s">
        <v>724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6" x14ac:dyDescent="0.3">
      <c r="A185" s="180" t="s">
        <v>725</v>
      </c>
      <c r="B185" s="179">
        <v>2</v>
      </c>
      <c r="C185" s="155">
        <v>0</v>
      </c>
      <c r="D185" s="155">
        <v>0</v>
      </c>
      <c r="E185" s="155">
        <v>0</v>
      </c>
      <c r="F185" s="155">
        <v>0</v>
      </c>
      <c r="G185" s="155">
        <v>0</v>
      </c>
      <c r="H185" s="155">
        <v>0</v>
      </c>
      <c r="I185" s="155">
        <v>0</v>
      </c>
      <c r="J185" s="155">
        <v>0</v>
      </c>
      <c r="K185" s="155">
        <v>0</v>
      </c>
      <c r="L185" s="155">
        <v>0</v>
      </c>
      <c r="M185" s="155">
        <v>0</v>
      </c>
      <c r="N185" s="155">
        <v>0</v>
      </c>
      <c r="O185" s="155">
        <v>0</v>
      </c>
      <c r="P185" s="155">
        <v>0</v>
      </c>
      <c r="Q185" s="155">
        <v>0</v>
      </c>
      <c r="R185" s="155">
        <v>0</v>
      </c>
      <c r="S185" s="155">
        <v>2</v>
      </c>
      <c r="T185" s="155">
        <v>0</v>
      </c>
      <c r="U185" s="155">
        <v>0</v>
      </c>
      <c r="V185" s="155">
        <v>0</v>
      </c>
      <c r="W185" s="155">
        <v>0</v>
      </c>
      <c r="X185" s="155">
        <v>0</v>
      </c>
      <c r="Y185" s="155">
        <v>0</v>
      </c>
      <c r="Z185" s="155">
        <v>0</v>
      </c>
      <c r="AA185" s="155">
        <v>0</v>
      </c>
      <c r="AB185" s="155">
        <v>0</v>
      </c>
      <c r="AC185" s="155">
        <v>0</v>
      </c>
      <c r="AD185" s="155">
        <v>0</v>
      </c>
      <c r="AE185" s="155">
        <v>0</v>
      </c>
      <c r="AF185" s="155">
        <v>0</v>
      </c>
      <c r="AG185" s="155">
        <v>0</v>
      </c>
      <c r="AH185" s="155">
        <v>0</v>
      </c>
      <c r="AI185" s="155">
        <v>0</v>
      </c>
      <c r="AJ185" s="155">
        <v>0</v>
      </c>
      <c r="AK185" s="155">
        <v>0</v>
      </c>
      <c r="AL185" s="155">
        <v>0</v>
      </c>
      <c r="AM185" s="155">
        <v>0</v>
      </c>
      <c r="AN185" s="155">
        <v>0</v>
      </c>
      <c r="AO185" s="155">
        <v>0</v>
      </c>
      <c r="AP185" s="155">
        <v>0</v>
      </c>
    </row>
    <row r="186" spans="1:42" ht="15.6" x14ac:dyDescent="0.3">
      <c r="A186" s="180" t="s">
        <v>608</v>
      </c>
      <c r="B186" s="179">
        <v>0</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0</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6" x14ac:dyDescent="0.3">
      <c r="A187" s="180" t="s">
        <v>726</v>
      </c>
      <c r="B187" s="179">
        <v>0</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0</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6" x14ac:dyDescent="0.3">
      <c r="A188" s="180" t="s">
        <v>727</v>
      </c>
      <c r="B188" s="179">
        <v>1</v>
      </c>
      <c r="C188" s="155">
        <v>0</v>
      </c>
      <c r="D188" s="155">
        <v>0</v>
      </c>
      <c r="E188" s="155">
        <v>0</v>
      </c>
      <c r="F188" s="155">
        <v>0</v>
      </c>
      <c r="G188" s="155">
        <v>0</v>
      </c>
      <c r="H188" s="155">
        <v>0</v>
      </c>
      <c r="I188" s="155">
        <v>0</v>
      </c>
      <c r="J188" s="155">
        <v>0</v>
      </c>
      <c r="K188" s="155">
        <v>0</v>
      </c>
      <c r="L188" s="155">
        <v>0</v>
      </c>
      <c r="M188" s="155">
        <v>0</v>
      </c>
      <c r="N188" s="155">
        <v>0</v>
      </c>
      <c r="O188" s="155">
        <v>0</v>
      </c>
      <c r="P188" s="155">
        <v>0</v>
      </c>
      <c r="Q188" s="155">
        <v>0</v>
      </c>
      <c r="R188" s="155">
        <v>0</v>
      </c>
      <c r="S188" s="155">
        <v>0</v>
      </c>
      <c r="T188" s="155">
        <v>0</v>
      </c>
      <c r="U188" s="155">
        <v>0</v>
      </c>
      <c r="V188" s="155">
        <v>0</v>
      </c>
      <c r="W188" s="155">
        <v>0</v>
      </c>
      <c r="X188" s="155">
        <v>0</v>
      </c>
      <c r="Y188" s="155">
        <v>0</v>
      </c>
      <c r="Z188" s="155">
        <v>0</v>
      </c>
      <c r="AA188" s="155">
        <v>0</v>
      </c>
      <c r="AB188" s="155">
        <v>0</v>
      </c>
      <c r="AC188" s="155">
        <v>0</v>
      </c>
      <c r="AD188" s="155">
        <v>0</v>
      </c>
      <c r="AE188" s="155">
        <v>0</v>
      </c>
      <c r="AF188" s="155">
        <v>0</v>
      </c>
      <c r="AG188" s="155">
        <v>0</v>
      </c>
      <c r="AH188" s="155">
        <v>0</v>
      </c>
      <c r="AI188" s="155">
        <v>0</v>
      </c>
      <c r="AJ188" s="155">
        <v>0</v>
      </c>
      <c r="AK188" s="155">
        <v>0</v>
      </c>
      <c r="AL188" s="155">
        <v>0</v>
      </c>
      <c r="AM188" s="155">
        <v>0</v>
      </c>
      <c r="AN188" s="155">
        <v>0</v>
      </c>
      <c r="AO188" s="155">
        <v>0</v>
      </c>
      <c r="AP188" s="155">
        <v>1</v>
      </c>
    </row>
    <row r="189" spans="1:42" ht="15.6" x14ac:dyDescent="0.3">
      <c r="A189" s="180" t="s">
        <v>728</v>
      </c>
      <c r="B189" s="179">
        <v>0</v>
      </c>
      <c r="C189" s="155">
        <v>0</v>
      </c>
      <c r="D189" s="155">
        <v>0</v>
      </c>
      <c r="E189" s="155">
        <v>0</v>
      </c>
      <c r="F189" s="155">
        <v>0</v>
      </c>
      <c r="G189" s="155">
        <v>0</v>
      </c>
      <c r="H189" s="155">
        <v>0</v>
      </c>
      <c r="I189" s="155">
        <v>0</v>
      </c>
      <c r="J189" s="155">
        <v>0</v>
      </c>
      <c r="K189" s="155">
        <v>0</v>
      </c>
      <c r="L189" s="155">
        <v>0</v>
      </c>
      <c r="M189" s="155">
        <v>0</v>
      </c>
      <c r="N189" s="155">
        <v>0</v>
      </c>
      <c r="O189" s="155">
        <v>0</v>
      </c>
      <c r="P189" s="155">
        <v>0</v>
      </c>
      <c r="Q189" s="155">
        <v>0</v>
      </c>
      <c r="R189" s="155">
        <v>0</v>
      </c>
      <c r="S189" s="155">
        <v>0</v>
      </c>
      <c r="T189" s="155">
        <v>0</v>
      </c>
      <c r="U189" s="155">
        <v>0</v>
      </c>
      <c r="V189" s="155">
        <v>0</v>
      </c>
      <c r="W189" s="155">
        <v>0</v>
      </c>
      <c r="X189" s="155">
        <v>0</v>
      </c>
      <c r="Y189" s="155">
        <v>0</v>
      </c>
      <c r="Z189" s="155">
        <v>0</v>
      </c>
      <c r="AA189" s="155">
        <v>0</v>
      </c>
      <c r="AB189" s="155">
        <v>0</v>
      </c>
      <c r="AC189" s="155">
        <v>0</v>
      </c>
      <c r="AD189" s="155">
        <v>0</v>
      </c>
      <c r="AE189" s="155">
        <v>0</v>
      </c>
      <c r="AF189" s="155">
        <v>0</v>
      </c>
      <c r="AG189" s="155">
        <v>0</v>
      </c>
      <c r="AH189" s="155">
        <v>0</v>
      </c>
      <c r="AI189" s="155">
        <v>0</v>
      </c>
      <c r="AJ189" s="155">
        <v>0</v>
      </c>
      <c r="AK189" s="155">
        <v>0</v>
      </c>
      <c r="AL189" s="155">
        <v>0</v>
      </c>
      <c r="AM189" s="155">
        <v>0</v>
      </c>
      <c r="AN189" s="155">
        <v>0</v>
      </c>
      <c r="AO189" s="155">
        <v>0</v>
      </c>
      <c r="AP189" s="155">
        <v>0</v>
      </c>
    </row>
    <row r="190" spans="1:42" ht="15.6" x14ac:dyDescent="0.3">
      <c r="A190" s="180" t="s">
        <v>556</v>
      </c>
      <c r="B190" s="179">
        <v>3</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1</v>
      </c>
      <c r="T190" s="155">
        <v>0</v>
      </c>
      <c r="U190" s="155">
        <v>0</v>
      </c>
      <c r="V190" s="155">
        <v>0</v>
      </c>
      <c r="W190" s="155">
        <v>0</v>
      </c>
      <c r="X190" s="155">
        <v>0</v>
      </c>
      <c r="Y190" s="155">
        <v>0</v>
      </c>
      <c r="Z190" s="155">
        <v>0</v>
      </c>
      <c r="AA190" s="155">
        <v>0</v>
      </c>
      <c r="AB190" s="155">
        <v>0</v>
      </c>
      <c r="AC190" s="155">
        <v>0</v>
      </c>
      <c r="AD190" s="155">
        <v>0</v>
      </c>
      <c r="AE190" s="155">
        <v>0</v>
      </c>
      <c r="AF190" s="155">
        <v>0</v>
      </c>
      <c r="AG190" s="155">
        <v>2</v>
      </c>
      <c r="AH190" s="155">
        <v>0</v>
      </c>
      <c r="AI190" s="155">
        <v>0</v>
      </c>
      <c r="AJ190" s="155">
        <v>0</v>
      </c>
      <c r="AK190" s="155">
        <v>0</v>
      </c>
      <c r="AL190" s="155">
        <v>0</v>
      </c>
      <c r="AM190" s="155">
        <v>0</v>
      </c>
      <c r="AN190" s="155">
        <v>0</v>
      </c>
      <c r="AO190" s="155">
        <v>0</v>
      </c>
      <c r="AP190" s="155">
        <v>0</v>
      </c>
    </row>
    <row r="191" spans="1:42" ht="15.6" x14ac:dyDescent="0.3">
      <c r="A191" s="180" t="s">
        <v>518</v>
      </c>
      <c r="B191" s="179">
        <v>0</v>
      </c>
      <c r="C191" s="155">
        <v>0</v>
      </c>
      <c r="D191" s="155">
        <v>0</v>
      </c>
      <c r="E191" s="155">
        <v>0</v>
      </c>
      <c r="F191" s="155">
        <v>0</v>
      </c>
      <c r="G191" s="155">
        <v>0</v>
      </c>
      <c r="H191" s="155">
        <v>0</v>
      </c>
      <c r="I191" s="155">
        <v>0</v>
      </c>
      <c r="J191" s="155">
        <v>0</v>
      </c>
      <c r="K191" s="155">
        <v>0</v>
      </c>
      <c r="L191" s="155">
        <v>0</v>
      </c>
      <c r="M191" s="155">
        <v>0</v>
      </c>
      <c r="N191" s="155">
        <v>0</v>
      </c>
      <c r="O191" s="155">
        <v>0</v>
      </c>
      <c r="P191" s="155">
        <v>0</v>
      </c>
      <c r="Q191" s="155">
        <v>0</v>
      </c>
      <c r="R191" s="155">
        <v>0</v>
      </c>
      <c r="S191" s="155">
        <v>0</v>
      </c>
      <c r="T191" s="155">
        <v>0</v>
      </c>
      <c r="U191" s="155">
        <v>0</v>
      </c>
      <c r="V191" s="155">
        <v>0</v>
      </c>
      <c r="W191" s="155">
        <v>0</v>
      </c>
      <c r="X191" s="155">
        <v>0</v>
      </c>
      <c r="Y191" s="155">
        <v>0</v>
      </c>
      <c r="Z191" s="155">
        <v>0</v>
      </c>
      <c r="AA191" s="155">
        <v>0</v>
      </c>
      <c r="AB191" s="155">
        <v>0</v>
      </c>
      <c r="AC191" s="155">
        <v>0</v>
      </c>
      <c r="AD191" s="155">
        <v>0</v>
      </c>
      <c r="AE191" s="155">
        <v>0</v>
      </c>
      <c r="AF191" s="155">
        <v>0</v>
      </c>
      <c r="AG191" s="155">
        <v>0</v>
      </c>
      <c r="AH191" s="155">
        <v>0</v>
      </c>
      <c r="AI191" s="155">
        <v>0</v>
      </c>
      <c r="AJ191" s="155">
        <v>0</v>
      </c>
      <c r="AK191" s="155">
        <v>0</v>
      </c>
      <c r="AL191" s="155">
        <v>0</v>
      </c>
      <c r="AM191" s="155">
        <v>0</v>
      </c>
      <c r="AN191" s="155">
        <v>0</v>
      </c>
      <c r="AO191" s="155">
        <v>0</v>
      </c>
      <c r="AP191" s="155">
        <v>0</v>
      </c>
    </row>
    <row r="192" spans="1:42" ht="15.6" x14ac:dyDescent="0.3">
      <c r="A192" s="180" t="s">
        <v>729</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6" x14ac:dyDescent="0.3">
      <c r="A193" s="180" t="s">
        <v>560</v>
      </c>
      <c r="B193" s="179">
        <v>0</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0</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6" x14ac:dyDescent="0.3">
      <c r="A194" s="180" t="s">
        <v>730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6" x14ac:dyDescent="0.3">
      <c r="A195" s="180" t="s">
        <v>731</v>
      </c>
      <c r="B195" s="179">
        <v>6</v>
      </c>
      <c r="C195" s="155">
        <v>0</v>
      </c>
      <c r="D195" s="155">
        <v>0</v>
      </c>
      <c r="E195" s="155">
        <v>0</v>
      </c>
      <c r="F195" s="155">
        <v>0</v>
      </c>
      <c r="G195" s="155">
        <v>0</v>
      </c>
      <c r="H195" s="155">
        <v>0</v>
      </c>
      <c r="I195" s="155">
        <v>0</v>
      </c>
      <c r="J195" s="155">
        <v>0</v>
      </c>
      <c r="K195" s="155">
        <v>0</v>
      </c>
      <c r="L195" s="155">
        <v>0</v>
      </c>
      <c r="M195" s="155">
        <v>0</v>
      </c>
      <c r="N195" s="155">
        <v>0</v>
      </c>
      <c r="O195" s="155">
        <v>0</v>
      </c>
      <c r="P195" s="155">
        <v>0</v>
      </c>
      <c r="Q195" s="155">
        <v>0</v>
      </c>
      <c r="R195" s="155">
        <v>0</v>
      </c>
      <c r="S195" s="155">
        <v>2</v>
      </c>
      <c r="T195" s="155">
        <v>0</v>
      </c>
      <c r="U195" s="155">
        <v>0</v>
      </c>
      <c r="V195" s="155">
        <v>0</v>
      </c>
      <c r="W195" s="155">
        <v>0</v>
      </c>
      <c r="X195" s="155">
        <v>0</v>
      </c>
      <c r="Y195" s="155">
        <v>0</v>
      </c>
      <c r="Z195" s="155">
        <v>0</v>
      </c>
      <c r="AA195" s="155">
        <v>0</v>
      </c>
      <c r="AB195" s="155">
        <v>0</v>
      </c>
      <c r="AC195" s="155">
        <v>3</v>
      </c>
      <c r="AD195" s="155">
        <v>0</v>
      </c>
      <c r="AE195" s="155">
        <v>1</v>
      </c>
      <c r="AF195" s="155">
        <v>0</v>
      </c>
      <c r="AG195" s="155">
        <v>0</v>
      </c>
      <c r="AH195" s="155">
        <v>0</v>
      </c>
      <c r="AI195" s="155">
        <v>0</v>
      </c>
      <c r="AJ195" s="155">
        <v>0</v>
      </c>
      <c r="AK195" s="155">
        <v>0</v>
      </c>
      <c r="AL195" s="155">
        <v>0</v>
      </c>
      <c r="AM195" s="155">
        <v>0</v>
      </c>
      <c r="AN195" s="155">
        <v>0</v>
      </c>
      <c r="AO195" s="155">
        <v>0</v>
      </c>
      <c r="AP195" s="155">
        <v>0</v>
      </c>
    </row>
    <row r="196" spans="1:42" ht="15.6" x14ac:dyDescent="0.3">
      <c r="A196" s="180" t="s">
        <v>732</v>
      </c>
      <c r="B196" s="179">
        <v>0</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0</v>
      </c>
      <c r="T196" s="155">
        <v>0</v>
      </c>
      <c r="U196" s="155">
        <v>0</v>
      </c>
      <c r="V196" s="155">
        <v>0</v>
      </c>
      <c r="W196" s="155">
        <v>0</v>
      </c>
      <c r="X196" s="155">
        <v>0</v>
      </c>
      <c r="Y196" s="155">
        <v>0</v>
      </c>
      <c r="Z196" s="155">
        <v>0</v>
      </c>
      <c r="AA196" s="155">
        <v>0</v>
      </c>
      <c r="AB196" s="155">
        <v>0</v>
      </c>
      <c r="AC196" s="155">
        <v>0</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6" x14ac:dyDescent="0.3">
      <c r="A197" s="180" t="s">
        <v>559</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6" x14ac:dyDescent="0.3">
      <c r="A198" s="180" t="s">
        <v>733</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6" x14ac:dyDescent="0.3">
      <c r="A199" s="180" t="s">
        <v>734</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6" x14ac:dyDescent="0.3">
      <c r="A200" s="180" t="s">
        <v>310</v>
      </c>
      <c r="B200" s="179">
        <v>178</v>
      </c>
      <c r="C200" s="155">
        <v>2</v>
      </c>
      <c r="D200" s="155">
        <v>0</v>
      </c>
      <c r="E200" s="155">
        <v>5</v>
      </c>
      <c r="F200" s="155">
        <v>6</v>
      </c>
      <c r="G200" s="155">
        <v>0</v>
      </c>
      <c r="H200" s="155">
        <v>14</v>
      </c>
      <c r="I200" s="155">
        <v>0</v>
      </c>
      <c r="J200" s="155">
        <v>1</v>
      </c>
      <c r="K200" s="155">
        <v>0</v>
      </c>
      <c r="L200" s="155">
        <v>0</v>
      </c>
      <c r="M200" s="155">
        <v>13</v>
      </c>
      <c r="N200" s="155">
        <v>0</v>
      </c>
      <c r="O200" s="155">
        <v>8</v>
      </c>
      <c r="P200" s="155">
        <v>1</v>
      </c>
      <c r="Q200" s="155">
        <v>1</v>
      </c>
      <c r="R200" s="155">
        <v>0</v>
      </c>
      <c r="S200" s="155">
        <v>45</v>
      </c>
      <c r="T200" s="155">
        <v>0</v>
      </c>
      <c r="U200" s="155">
        <v>0</v>
      </c>
      <c r="V200" s="155">
        <v>1</v>
      </c>
      <c r="W200" s="155">
        <v>2</v>
      </c>
      <c r="X200" s="155">
        <v>0</v>
      </c>
      <c r="Y200" s="155">
        <v>1</v>
      </c>
      <c r="Z200" s="155">
        <v>0</v>
      </c>
      <c r="AA200" s="155">
        <v>0</v>
      </c>
      <c r="AB200" s="155">
        <v>0</v>
      </c>
      <c r="AC200" s="155">
        <v>13</v>
      </c>
      <c r="AD200" s="155">
        <v>1</v>
      </c>
      <c r="AE200" s="155">
        <v>4</v>
      </c>
      <c r="AF200" s="155">
        <v>0</v>
      </c>
      <c r="AG200" s="155">
        <v>24</v>
      </c>
      <c r="AH200" s="155">
        <v>9</v>
      </c>
      <c r="AI200" s="155">
        <v>0</v>
      </c>
      <c r="AJ200" s="155">
        <v>2</v>
      </c>
      <c r="AK200" s="155">
        <v>0</v>
      </c>
      <c r="AL200" s="155">
        <v>0</v>
      </c>
      <c r="AM200" s="155">
        <v>1</v>
      </c>
      <c r="AN200" s="155">
        <v>0</v>
      </c>
      <c r="AO200" s="155">
        <v>20</v>
      </c>
      <c r="AP200" s="155">
        <v>4</v>
      </c>
    </row>
    <row r="201" spans="1:42" ht="15.6" x14ac:dyDescent="0.3">
      <c r="A201" s="180" t="s">
        <v>735</v>
      </c>
      <c r="B201" s="179">
        <v>0</v>
      </c>
      <c r="C201" s="155">
        <v>0</v>
      </c>
      <c r="D201" s="155">
        <v>0</v>
      </c>
      <c r="E201" s="155">
        <v>0</v>
      </c>
      <c r="F201" s="155">
        <v>0</v>
      </c>
      <c r="G201" s="155">
        <v>0</v>
      </c>
      <c r="H201" s="155">
        <v>0</v>
      </c>
      <c r="I201" s="155">
        <v>0</v>
      </c>
      <c r="J201" s="155">
        <v>0</v>
      </c>
      <c r="K201" s="155">
        <v>0</v>
      </c>
      <c r="L201" s="155">
        <v>0</v>
      </c>
      <c r="M201" s="155">
        <v>0</v>
      </c>
      <c r="N201" s="155">
        <v>0</v>
      </c>
      <c r="O201" s="155">
        <v>0</v>
      </c>
      <c r="P201" s="155">
        <v>0</v>
      </c>
      <c r="Q201" s="155">
        <v>0</v>
      </c>
      <c r="R201" s="155">
        <v>0</v>
      </c>
      <c r="S201" s="155">
        <v>0</v>
      </c>
      <c r="T201" s="155">
        <v>0</v>
      </c>
      <c r="U201" s="155">
        <v>0</v>
      </c>
      <c r="V201" s="155">
        <v>0</v>
      </c>
      <c r="W201" s="155">
        <v>0</v>
      </c>
      <c r="X201" s="155">
        <v>0</v>
      </c>
      <c r="Y201" s="155">
        <v>0</v>
      </c>
      <c r="Z201" s="155">
        <v>0</v>
      </c>
      <c r="AA201" s="155">
        <v>0</v>
      </c>
      <c r="AB201" s="155">
        <v>0</v>
      </c>
      <c r="AC201" s="155">
        <v>0</v>
      </c>
      <c r="AD201" s="155">
        <v>0</v>
      </c>
      <c r="AE201" s="155">
        <v>0</v>
      </c>
      <c r="AF201" s="155">
        <v>0</v>
      </c>
      <c r="AG201" s="155">
        <v>0</v>
      </c>
      <c r="AH201" s="155">
        <v>0</v>
      </c>
      <c r="AI201" s="155">
        <v>0</v>
      </c>
      <c r="AJ201" s="155">
        <v>0</v>
      </c>
      <c r="AK201" s="155">
        <v>0</v>
      </c>
      <c r="AL201" s="155">
        <v>0</v>
      </c>
      <c r="AM201" s="155">
        <v>0</v>
      </c>
      <c r="AN201" s="155">
        <v>0</v>
      </c>
      <c r="AO201" s="155">
        <v>0</v>
      </c>
      <c r="AP201" s="155">
        <v>0</v>
      </c>
    </row>
    <row r="202" spans="1:42" ht="15.6" x14ac:dyDescent="0.3">
      <c r="A202" s="180" t="s">
        <v>589</v>
      </c>
      <c r="B202" s="179">
        <v>1</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1</v>
      </c>
      <c r="T202" s="155">
        <v>0</v>
      </c>
      <c r="U202" s="155">
        <v>0</v>
      </c>
      <c r="V202" s="155">
        <v>0</v>
      </c>
      <c r="W202" s="155">
        <v>0</v>
      </c>
      <c r="X202" s="155">
        <v>0</v>
      </c>
      <c r="Y202" s="155">
        <v>0</v>
      </c>
      <c r="Z202" s="155">
        <v>0</v>
      </c>
      <c r="AA202" s="155">
        <v>0</v>
      </c>
      <c r="AB202" s="155">
        <v>0</v>
      </c>
      <c r="AC202" s="155">
        <v>0</v>
      </c>
      <c r="AD202" s="155">
        <v>0</v>
      </c>
      <c r="AE202" s="155">
        <v>0</v>
      </c>
      <c r="AF202" s="155">
        <v>0</v>
      </c>
      <c r="AG202" s="155">
        <v>0</v>
      </c>
      <c r="AH202" s="155">
        <v>0</v>
      </c>
      <c r="AI202" s="155">
        <v>0</v>
      </c>
      <c r="AJ202" s="155">
        <v>0</v>
      </c>
      <c r="AK202" s="155">
        <v>0</v>
      </c>
      <c r="AL202" s="155">
        <v>0</v>
      </c>
      <c r="AM202" s="155">
        <v>0</v>
      </c>
      <c r="AN202" s="155">
        <v>0</v>
      </c>
      <c r="AO202" s="155">
        <v>0</v>
      </c>
      <c r="AP202" s="155">
        <v>0</v>
      </c>
    </row>
    <row r="203" spans="1:42" ht="15.6" x14ac:dyDescent="0.3">
      <c r="A203" s="180" t="s">
        <v>736</v>
      </c>
      <c r="B203" s="179">
        <v>9</v>
      </c>
      <c r="C203" s="155">
        <v>0</v>
      </c>
      <c r="D203" s="155">
        <v>0</v>
      </c>
      <c r="E203" s="155">
        <v>0</v>
      </c>
      <c r="F203" s="155">
        <v>0</v>
      </c>
      <c r="G203" s="155">
        <v>0</v>
      </c>
      <c r="H203" s="155">
        <v>0</v>
      </c>
      <c r="I203" s="155">
        <v>0</v>
      </c>
      <c r="J203" s="155">
        <v>0</v>
      </c>
      <c r="K203" s="155">
        <v>0</v>
      </c>
      <c r="L203" s="155">
        <v>0</v>
      </c>
      <c r="M203" s="155">
        <v>0</v>
      </c>
      <c r="N203" s="155">
        <v>0</v>
      </c>
      <c r="O203" s="155">
        <v>0</v>
      </c>
      <c r="P203" s="155">
        <v>0</v>
      </c>
      <c r="Q203" s="155">
        <v>0</v>
      </c>
      <c r="R203" s="155">
        <v>0</v>
      </c>
      <c r="S203" s="155">
        <v>7</v>
      </c>
      <c r="T203" s="155">
        <v>0</v>
      </c>
      <c r="U203" s="155">
        <v>0</v>
      </c>
      <c r="V203" s="155">
        <v>0</v>
      </c>
      <c r="W203" s="155">
        <v>0</v>
      </c>
      <c r="X203" s="155">
        <v>0</v>
      </c>
      <c r="Y203" s="155">
        <v>0</v>
      </c>
      <c r="Z203" s="155">
        <v>0</v>
      </c>
      <c r="AA203" s="155">
        <v>0</v>
      </c>
      <c r="AB203" s="155">
        <v>0</v>
      </c>
      <c r="AC203" s="155">
        <v>0</v>
      </c>
      <c r="AD203" s="155">
        <v>0</v>
      </c>
      <c r="AE203" s="155">
        <v>0</v>
      </c>
      <c r="AF203" s="155">
        <v>0</v>
      </c>
      <c r="AG203" s="155">
        <v>2</v>
      </c>
      <c r="AH203" s="155">
        <v>0</v>
      </c>
      <c r="AI203" s="155">
        <v>0</v>
      </c>
      <c r="AJ203" s="155">
        <v>0</v>
      </c>
      <c r="AK203" s="155">
        <v>0</v>
      </c>
      <c r="AL203" s="155">
        <v>0</v>
      </c>
      <c r="AM203" s="155">
        <v>0</v>
      </c>
      <c r="AN203" s="155">
        <v>0</v>
      </c>
      <c r="AO203" s="155">
        <v>0</v>
      </c>
      <c r="AP203" s="155">
        <v>0</v>
      </c>
    </row>
    <row r="204" spans="1:42" ht="15.6" x14ac:dyDescent="0.3">
      <c r="A204" s="180" t="s">
        <v>737</v>
      </c>
      <c r="B204" s="179">
        <v>0</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0</v>
      </c>
      <c r="T204" s="155">
        <v>0</v>
      </c>
      <c r="U204" s="155">
        <v>0</v>
      </c>
      <c r="V204" s="155">
        <v>0</v>
      </c>
      <c r="W204" s="155">
        <v>0</v>
      </c>
      <c r="X204" s="155">
        <v>0</v>
      </c>
      <c r="Y204" s="155">
        <v>0</v>
      </c>
      <c r="Z204" s="155">
        <v>0</v>
      </c>
      <c r="AA204" s="155">
        <v>0</v>
      </c>
      <c r="AB204" s="155">
        <v>0</v>
      </c>
      <c r="AC204" s="155">
        <v>0</v>
      </c>
      <c r="AD204" s="155">
        <v>0</v>
      </c>
      <c r="AE204" s="155">
        <v>0</v>
      </c>
      <c r="AF204" s="155">
        <v>0</v>
      </c>
      <c r="AG204" s="155">
        <v>0</v>
      </c>
      <c r="AH204" s="155">
        <v>0</v>
      </c>
      <c r="AI204" s="155">
        <v>0</v>
      </c>
      <c r="AJ204" s="155">
        <v>0</v>
      </c>
      <c r="AK204" s="155">
        <v>0</v>
      </c>
      <c r="AL204" s="155">
        <v>0</v>
      </c>
      <c r="AM204" s="155">
        <v>0</v>
      </c>
      <c r="AN204" s="155">
        <v>0</v>
      </c>
      <c r="AO204" s="155">
        <v>0</v>
      </c>
      <c r="AP204" s="155">
        <v>0</v>
      </c>
    </row>
    <row r="205" spans="1:42" ht="15.6" x14ac:dyDescent="0.3">
      <c r="A205" s="180" t="s">
        <v>738</v>
      </c>
      <c r="B205" s="179">
        <v>0</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0</v>
      </c>
      <c r="AD205" s="155">
        <v>0</v>
      </c>
      <c r="AE205" s="155">
        <v>0</v>
      </c>
      <c r="AF205" s="155">
        <v>0</v>
      </c>
      <c r="AG205" s="155">
        <v>0</v>
      </c>
      <c r="AH205" s="155">
        <v>0</v>
      </c>
      <c r="AI205" s="155">
        <v>0</v>
      </c>
      <c r="AJ205" s="155">
        <v>0</v>
      </c>
      <c r="AK205" s="155">
        <v>0</v>
      </c>
      <c r="AL205" s="155">
        <v>0</v>
      </c>
      <c r="AM205" s="155">
        <v>0</v>
      </c>
      <c r="AN205" s="155">
        <v>0</v>
      </c>
      <c r="AO205" s="155">
        <v>0</v>
      </c>
      <c r="AP205" s="155">
        <v>0</v>
      </c>
    </row>
    <row r="206" spans="1:42" ht="15.6" x14ac:dyDescent="0.3">
      <c r="A206" s="180" t="s">
        <v>739</v>
      </c>
      <c r="B206" s="179">
        <v>0</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0</v>
      </c>
      <c r="AH206" s="155">
        <v>0</v>
      </c>
      <c r="AI206" s="155">
        <v>0</v>
      </c>
      <c r="AJ206" s="155">
        <v>0</v>
      </c>
      <c r="AK206" s="155">
        <v>0</v>
      </c>
      <c r="AL206" s="155">
        <v>0</v>
      </c>
      <c r="AM206" s="155">
        <v>0</v>
      </c>
      <c r="AN206" s="155">
        <v>0</v>
      </c>
      <c r="AO206" s="155">
        <v>0</v>
      </c>
      <c r="AP206" s="155">
        <v>0</v>
      </c>
    </row>
    <row r="207" spans="1:42" ht="15.6" x14ac:dyDescent="0.3">
      <c r="A207" s="180" t="s">
        <v>740</v>
      </c>
      <c r="B207" s="179">
        <v>0</v>
      </c>
      <c r="C207" s="155">
        <v>0</v>
      </c>
      <c r="D207" s="155">
        <v>0</v>
      </c>
      <c r="E207" s="155">
        <v>0</v>
      </c>
      <c r="F207" s="155">
        <v>0</v>
      </c>
      <c r="G207" s="155">
        <v>0</v>
      </c>
      <c r="H207" s="155">
        <v>0</v>
      </c>
      <c r="I207" s="155">
        <v>0</v>
      </c>
      <c r="J207" s="155">
        <v>0</v>
      </c>
      <c r="K207" s="155">
        <v>0</v>
      </c>
      <c r="L207" s="155">
        <v>0</v>
      </c>
      <c r="M207" s="155">
        <v>0</v>
      </c>
      <c r="N207" s="155">
        <v>0</v>
      </c>
      <c r="O207" s="155">
        <v>0</v>
      </c>
      <c r="P207" s="155">
        <v>0</v>
      </c>
      <c r="Q207" s="155">
        <v>0</v>
      </c>
      <c r="R207" s="155">
        <v>0</v>
      </c>
      <c r="S207" s="155">
        <v>0</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6" x14ac:dyDescent="0.3">
      <c r="A208" s="180" t="s">
        <v>741</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6" x14ac:dyDescent="0.3">
      <c r="A209" s="180" t="s">
        <v>742</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6" x14ac:dyDescent="0.3">
      <c r="A210" s="180" t="s">
        <v>590</v>
      </c>
      <c r="B210" s="179">
        <v>1</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0</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1</v>
      </c>
    </row>
    <row r="211" spans="1:42" ht="15.6" x14ac:dyDescent="0.3">
      <c r="A211" s="180" t="s">
        <v>519</v>
      </c>
      <c r="B211" s="179">
        <v>1</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1</v>
      </c>
      <c r="T211" s="155">
        <v>0</v>
      </c>
      <c r="U211" s="155">
        <v>0</v>
      </c>
      <c r="V211" s="155">
        <v>0</v>
      </c>
      <c r="W211" s="155">
        <v>0</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0</v>
      </c>
      <c r="AN211" s="155">
        <v>0</v>
      </c>
      <c r="AO211" s="155">
        <v>0</v>
      </c>
      <c r="AP211" s="155">
        <v>0</v>
      </c>
    </row>
    <row r="212" spans="1:42" ht="15.6" x14ac:dyDescent="0.3">
      <c r="A212" s="180" t="s">
        <v>743</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6" x14ac:dyDescent="0.3">
      <c r="A213" s="180" t="s">
        <v>620</v>
      </c>
      <c r="B213" s="179">
        <v>3</v>
      </c>
      <c r="C213" s="155">
        <v>0</v>
      </c>
      <c r="D213" s="155">
        <v>0</v>
      </c>
      <c r="E213" s="155">
        <v>0</v>
      </c>
      <c r="F213" s="155">
        <v>0</v>
      </c>
      <c r="G213" s="155">
        <v>0</v>
      </c>
      <c r="H213" s="155">
        <v>0</v>
      </c>
      <c r="I213" s="155">
        <v>0</v>
      </c>
      <c r="J213" s="155">
        <v>0</v>
      </c>
      <c r="K213" s="155">
        <v>0</v>
      </c>
      <c r="L213" s="155">
        <v>0</v>
      </c>
      <c r="M213" s="155">
        <v>0</v>
      </c>
      <c r="N213" s="155">
        <v>0</v>
      </c>
      <c r="O213" s="155">
        <v>0</v>
      </c>
      <c r="P213" s="155">
        <v>0</v>
      </c>
      <c r="Q213" s="155">
        <v>0</v>
      </c>
      <c r="R213" s="155">
        <v>0</v>
      </c>
      <c r="S213" s="155">
        <v>2</v>
      </c>
      <c r="T213" s="155">
        <v>0</v>
      </c>
      <c r="U213" s="155">
        <v>0</v>
      </c>
      <c r="V213" s="155">
        <v>0</v>
      </c>
      <c r="W213" s="155">
        <v>0</v>
      </c>
      <c r="X213" s="155">
        <v>0</v>
      </c>
      <c r="Y213" s="155">
        <v>0</v>
      </c>
      <c r="Z213" s="155">
        <v>0</v>
      </c>
      <c r="AA213" s="155">
        <v>0</v>
      </c>
      <c r="AB213" s="155">
        <v>0</v>
      </c>
      <c r="AC213" s="155">
        <v>0</v>
      </c>
      <c r="AD213" s="155">
        <v>0</v>
      </c>
      <c r="AE213" s="155">
        <v>0</v>
      </c>
      <c r="AF213" s="155">
        <v>0</v>
      </c>
      <c r="AG213" s="155">
        <v>1</v>
      </c>
      <c r="AH213" s="155">
        <v>0</v>
      </c>
      <c r="AI213" s="155">
        <v>0</v>
      </c>
      <c r="AJ213" s="155">
        <v>0</v>
      </c>
      <c r="AK213" s="155">
        <v>0</v>
      </c>
      <c r="AL213" s="155">
        <v>0</v>
      </c>
      <c r="AM213" s="155">
        <v>0</v>
      </c>
      <c r="AN213" s="155">
        <v>0</v>
      </c>
      <c r="AO213" s="155">
        <v>0</v>
      </c>
      <c r="AP213" s="155">
        <v>0</v>
      </c>
    </row>
    <row r="214" spans="1:42" s="10" customFormat="1" ht="15.6" x14ac:dyDescent="0.3">
      <c r="A214" s="180" t="s">
        <v>515</v>
      </c>
      <c r="B214" s="179">
        <v>18</v>
      </c>
      <c r="C214" s="155">
        <v>0</v>
      </c>
      <c r="D214" s="155">
        <v>0</v>
      </c>
      <c r="E214" s="155">
        <v>0</v>
      </c>
      <c r="F214" s="155">
        <v>0</v>
      </c>
      <c r="G214" s="155">
        <v>0</v>
      </c>
      <c r="H214" s="155">
        <v>0</v>
      </c>
      <c r="I214" s="155">
        <v>0</v>
      </c>
      <c r="J214" s="155">
        <v>0</v>
      </c>
      <c r="K214" s="155">
        <v>0</v>
      </c>
      <c r="L214" s="155">
        <v>0</v>
      </c>
      <c r="M214" s="155">
        <v>1</v>
      </c>
      <c r="N214" s="155">
        <v>0</v>
      </c>
      <c r="O214" s="155">
        <v>0</v>
      </c>
      <c r="P214" s="155">
        <v>0</v>
      </c>
      <c r="Q214" s="155">
        <v>0</v>
      </c>
      <c r="R214" s="155">
        <v>0</v>
      </c>
      <c r="S214" s="155">
        <v>10</v>
      </c>
      <c r="T214" s="155">
        <v>0</v>
      </c>
      <c r="U214" s="155">
        <v>0</v>
      </c>
      <c r="V214" s="155">
        <v>0</v>
      </c>
      <c r="W214" s="155">
        <v>0</v>
      </c>
      <c r="X214" s="155">
        <v>0</v>
      </c>
      <c r="Y214" s="155">
        <v>0</v>
      </c>
      <c r="Z214" s="155">
        <v>0</v>
      </c>
      <c r="AA214" s="155">
        <v>0</v>
      </c>
      <c r="AB214" s="155">
        <v>0</v>
      </c>
      <c r="AC214" s="155">
        <v>2</v>
      </c>
      <c r="AD214" s="155">
        <v>0</v>
      </c>
      <c r="AE214" s="155">
        <v>0</v>
      </c>
      <c r="AF214" s="155">
        <v>0</v>
      </c>
      <c r="AG214" s="155">
        <v>2</v>
      </c>
      <c r="AH214" s="155">
        <v>1</v>
      </c>
      <c r="AI214" s="155">
        <v>0</v>
      </c>
      <c r="AJ214" s="155">
        <v>1</v>
      </c>
      <c r="AK214" s="155">
        <v>0</v>
      </c>
      <c r="AL214" s="155">
        <v>1</v>
      </c>
      <c r="AM214" s="155">
        <v>0</v>
      </c>
      <c r="AN214" s="155">
        <v>0</v>
      </c>
      <c r="AO214" s="155">
        <v>0</v>
      </c>
      <c r="AP214" s="155">
        <v>0</v>
      </c>
    </row>
    <row r="215" spans="1:42" ht="15.6" x14ac:dyDescent="0.3">
      <c r="A215" s="180" t="s">
        <v>561</v>
      </c>
      <c r="B215" s="179">
        <v>0</v>
      </c>
      <c r="C215" s="155">
        <v>0</v>
      </c>
      <c r="D215" s="155">
        <v>0</v>
      </c>
      <c r="E215" s="155">
        <v>0</v>
      </c>
      <c r="F215" s="155">
        <v>0</v>
      </c>
      <c r="G215" s="155">
        <v>0</v>
      </c>
      <c r="H215" s="155">
        <v>0</v>
      </c>
      <c r="I215" s="155">
        <v>0</v>
      </c>
      <c r="J215" s="155">
        <v>0</v>
      </c>
      <c r="K215" s="155">
        <v>0</v>
      </c>
      <c r="L215" s="155">
        <v>0</v>
      </c>
      <c r="M215" s="155">
        <v>0</v>
      </c>
      <c r="N215" s="155">
        <v>0</v>
      </c>
      <c r="O215" s="155">
        <v>0</v>
      </c>
      <c r="P215" s="155">
        <v>0</v>
      </c>
      <c r="Q215" s="155">
        <v>0</v>
      </c>
      <c r="R215" s="155">
        <v>0</v>
      </c>
      <c r="S215" s="155">
        <v>0</v>
      </c>
      <c r="T215" s="155">
        <v>0</v>
      </c>
      <c r="U215" s="155">
        <v>0</v>
      </c>
      <c r="V215" s="155">
        <v>0</v>
      </c>
      <c r="W215" s="155">
        <v>0</v>
      </c>
      <c r="X215" s="155">
        <v>0</v>
      </c>
      <c r="Y215" s="155">
        <v>0</v>
      </c>
      <c r="Z215" s="155">
        <v>0</v>
      </c>
      <c r="AA215" s="155">
        <v>0</v>
      </c>
      <c r="AB215" s="155">
        <v>0</v>
      </c>
      <c r="AC215" s="155">
        <v>0</v>
      </c>
      <c r="AD215" s="155">
        <v>0</v>
      </c>
      <c r="AE215" s="155">
        <v>0</v>
      </c>
      <c r="AF215" s="155">
        <v>0</v>
      </c>
      <c r="AG215" s="155">
        <v>0</v>
      </c>
      <c r="AH215" s="155">
        <v>0</v>
      </c>
      <c r="AI215" s="155">
        <v>0</v>
      </c>
      <c r="AJ215" s="155">
        <v>0</v>
      </c>
      <c r="AK215" s="155">
        <v>0</v>
      </c>
      <c r="AL215" s="155">
        <v>0</v>
      </c>
      <c r="AM215" s="155">
        <v>0</v>
      </c>
      <c r="AN215" s="155">
        <v>0</v>
      </c>
      <c r="AO215" s="155">
        <v>0</v>
      </c>
      <c r="AP215" s="155">
        <v>0</v>
      </c>
    </row>
    <row r="216" spans="1:42" ht="15.6" x14ac:dyDescent="0.3">
      <c r="A216" s="180" t="s">
        <v>516</v>
      </c>
      <c r="B216" s="179">
        <v>2</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0</v>
      </c>
      <c r="T216" s="155">
        <v>0</v>
      </c>
      <c r="U216" s="155">
        <v>0</v>
      </c>
      <c r="V216" s="155">
        <v>0</v>
      </c>
      <c r="W216" s="155">
        <v>0</v>
      </c>
      <c r="X216" s="155">
        <v>0</v>
      </c>
      <c r="Y216" s="155">
        <v>0</v>
      </c>
      <c r="Z216" s="155">
        <v>0</v>
      </c>
      <c r="AA216" s="155">
        <v>0</v>
      </c>
      <c r="AB216" s="155">
        <v>0</v>
      </c>
      <c r="AC216" s="155">
        <v>1</v>
      </c>
      <c r="AD216" s="155">
        <v>0</v>
      </c>
      <c r="AE216" s="155">
        <v>0</v>
      </c>
      <c r="AF216" s="155">
        <v>0</v>
      </c>
      <c r="AG216" s="155">
        <v>0</v>
      </c>
      <c r="AH216" s="155">
        <v>1</v>
      </c>
      <c r="AI216" s="155">
        <v>0</v>
      </c>
      <c r="AJ216" s="155">
        <v>0</v>
      </c>
      <c r="AK216" s="155">
        <v>0</v>
      </c>
      <c r="AL216" s="155">
        <v>0</v>
      </c>
      <c r="AM216" s="155">
        <v>0</v>
      </c>
      <c r="AN216" s="155">
        <v>0</v>
      </c>
      <c r="AO216" s="155">
        <v>0</v>
      </c>
      <c r="AP216" s="155">
        <v>0</v>
      </c>
    </row>
    <row r="217" spans="1:42" ht="15.6" x14ac:dyDescent="0.3">
      <c r="A217" s="180" t="s">
        <v>744</v>
      </c>
      <c r="B217" s="179">
        <v>0</v>
      </c>
      <c r="C217" s="155">
        <v>0</v>
      </c>
      <c r="D217" s="155">
        <v>0</v>
      </c>
      <c r="E217" s="155">
        <v>0</v>
      </c>
      <c r="F217" s="155">
        <v>0</v>
      </c>
      <c r="G217" s="155">
        <v>0</v>
      </c>
      <c r="H217" s="155">
        <v>0</v>
      </c>
      <c r="I217" s="155">
        <v>0</v>
      </c>
      <c r="J217" s="155">
        <v>0</v>
      </c>
      <c r="K217" s="155">
        <v>0</v>
      </c>
      <c r="L217" s="155">
        <v>0</v>
      </c>
      <c r="M217" s="155">
        <v>0</v>
      </c>
      <c r="N217" s="155">
        <v>0</v>
      </c>
      <c r="O217" s="155">
        <v>0</v>
      </c>
      <c r="P217" s="155">
        <v>0</v>
      </c>
      <c r="Q217" s="155">
        <v>0</v>
      </c>
      <c r="R217" s="155">
        <v>0</v>
      </c>
      <c r="S217" s="155">
        <v>0</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6" x14ac:dyDescent="0.3">
      <c r="A218" s="180" t="s">
        <v>745</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6" x14ac:dyDescent="0.3">
      <c r="A219" s="180" t="s">
        <v>746</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6" x14ac:dyDescent="0.3">
      <c r="A220" s="180" t="s">
        <v>747</v>
      </c>
      <c r="B220" s="179">
        <v>0</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0</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6" x14ac:dyDescent="0.3">
      <c r="A221" s="180" t="s">
        <v>748</v>
      </c>
      <c r="B221" s="179">
        <v>11</v>
      </c>
      <c r="C221" s="155">
        <v>0</v>
      </c>
      <c r="D221" s="155">
        <v>0</v>
      </c>
      <c r="E221" s="155">
        <v>0</v>
      </c>
      <c r="F221" s="155">
        <v>0</v>
      </c>
      <c r="G221" s="155">
        <v>0</v>
      </c>
      <c r="H221" s="155">
        <v>0</v>
      </c>
      <c r="I221" s="155">
        <v>0</v>
      </c>
      <c r="J221" s="155">
        <v>0</v>
      </c>
      <c r="K221" s="155">
        <v>0</v>
      </c>
      <c r="L221" s="155">
        <v>0</v>
      </c>
      <c r="M221" s="155">
        <v>0</v>
      </c>
      <c r="N221" s="155">
        <v>0</v>
      </c>
      <c r="O221" s="155">
        <v>0</v>
      </c>
      <c r="P221" s="155">
        <v>0</v>
      </c>
      <c r="Q221" s="155">
        <v>0</v>
      </c>
      <c r="R221" s="155">
        <v>0</v>
      </c>
      <c r="S221" s="155">
        <v>1</v>
      </c>
      <c r="T221" s="155">
        <v>2</v>
      </c>
      <c r="U221" s="155">
        <v>0</v>
      </c>
      <c r="V221" s="155">
        <v>0</v>
      </c>
      <c r="W221" s="155">
        <v>0</v>
      </c>
      <c r="X221" s="155">
        <v>0</v>
      </c>
      <c r="Y221" s="155">
        <v>0</v>
      </c>
      <c r="Z221" s="155">
        <v>0</v>
      </c>
      <c r="AA221" s="155">
        <v>0</v>
      </c>
      <c r="AB221" s="155">
        <v>0</v>
      </c>
      <c r="AC221" s="155">
        <v>7</v>
      </c>
      <c r="AD221" s="155">
        <v>0</v>
      </c>
      <c r="AE221" s="155">
        <v>0</v>
      </c>
      <c r="AF221" s="155">
        <v>0</v>
      </c>
      <c r="AG221" s="155">
        <v>0</v>
      </c>
      <c r="AH221" s="155">
        <v>0</v>
      </c>
      <c r="AI221" s="155">
        <v>0</v>
      </c>
      <c r="AJ221" s="155">
        <v>0</v>
      </c>
      <c r="AK221" s="155">
        <v>0</v>
      </c>
      <c r="AL221" s="155">
        <v>0</v>
      </c>
      <c r="AM221" s="155">
        <v>1</v>
      </c>
      <c r="AN221" s="155">
        <v>0</v>
      </c>
      <c r="AO221" s="155">
        <v>0</v>
      </c>
      <c r="AP221" s="155">
        <v>0</v>
      </c>
    </row>
    <row r="222" spans="1:42" ht="15.6" x14ac:dyDescent="0.3">
      <c r="A222" s="180" t="s">
        <v>609</v>
      </c>
      <c r="B222" s="179">
        <v>1</v>
      </c>
      <c r="C222" s="155">
        <v>0</v>
      </c>
      <c r="D222" s="155">
        <v>0</v>
      </c>
      <c r="E222" s="155">
        <v>0</v>
      </c>
      <c r="F222" s="155">
        <v>0</v>
      </c>
      <c r="G222" s="155">
        <v>0</v>
      </c>
      <c r="H222" s="155">
        <v>0</v>
      </c>
      <c r="I222" s="155">
        <v>0</v>
      </c>
      <c r="J222" s="155">
        <v>0</v>
      </c>
      <c r="K222" s="155">
        <v>0</v>
      </c>
      <c r="L222" s="155">
        <v>0</v>
      </c>
      <c r="M222" s="155">
        <v>0</v>
      </c>
      <c r="N222" s="155">
        <v>0</v>
      </c>
      <c r="O222" s="155">
        <v>0</v>
      </c>
      <c r="P222" s="155">
        <v>0</v>
      </c>
      <c r="Q222" s="155">
        <v>0</v>
      </c>
      <c r="R222" s="155">
        <v>0</v>
      </c>
      <c r="S222" s="155">
        <v>1</v>
      </c>
      <c r="T222" s="155">
        <v>0</v>
      </c>
      <c r="U222" s="155">
        <v>0</v>
      </c>
      <c r="V222" s="155">
        <v>0</v>
      </c>
      <c r="W222" s="155">
        <v>0</v>
      </c>
      <c r="X222" s="155">
        <v>0</v>
      </c>
      <c r="Y222" s="155">
        <v>0</v>
      </c>
      <c r="Z222" s="155">
        <v>0</v>
      </c>
      <c r="AA222" s="155">
        <v>0</v>
      </c>
      <c r="AB222" s="155">
        <v>0</v>
      </c>
      <c r="AC222" s="155">
        <v>0</v>
      </c>
      <c r="AD222" s="155">
        <v>0</v>
      </c>
      <c r="AE222" s="155">
        <v>0</v>
      </c>
      <c r="AF222" s="155">
        <v>0</v>
      </c>
      <c r="AG222" s="155">
        <v>0</v>
      </c>
      <c r="AH222" s="155">
        <v>0</v>
      </c>
      <c r="AI222" s="155">
        <v>0</v>
      </c>
      <c r="AJ222" s="155">
        <v>0</v>
      </c>
      <c r="AK222" s="155">
        <v>0</v>
      </c>
      <c r="AL222" s="155">
        <v>0</v>
      </c>
      <c r="AM222" s="155">
        <v>0</v>
      </c>
      <c r="AN222" s="155">
        <v>0</v>
      </c>
      <c r="AO222" s="155">
        <v>0</v>
      </c>
      <c r="AP222" s="155">
        <v>0</v>
      </c>
    </row>
    <row r="223" spans="1:42" ht="15.6" x14ac:dyDescent="0.3">
      <c r="A223" s="180" t="s">
        <v>749</v>
      </c>
      <c r="B223" s="179">
        <v>1</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1</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6" x14ac:dyDescent="0.3">
      <c r="A224" s="180" t="s">
        <v>591</v>
      </c>
      <c r="B224" s="179">
        <v>0</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0</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6" x14ac:dyDescent="0.3">
      <c r="A225" s="180" t="s">
        <v>592</v>
      </c>
      <c r="B225" s="179">
        <v>2</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1</v>
      </c>
      <c r="T225" s="155">
        <v>0</v>
      </c>
      <c r="U225" s="155">
        <v>0</v>
      </c>
      <c r="V225" s="155">
        <v>0</v>
      </c>
      <c r="W225" s="155">
        <v>0</v>
      </c>
      <c r="X225" s="155">
        <v>0</v>
      </c>
      <c r="Y225" s="155">
        <v>0</v>
      </c>
      <c r="Z225" s="155">
        <v>0</v>
      </c>
      <c r="AA225" s="155">
        <v>0</v>
      </c>
      <c r="AB225" s="155">
        <v>0</v>
      </c>
      <c r="AC225" s="155">
        <v>0</v>
      </c>
      <c r="AD225" s="155">
        <v>0</v>
      </c>
      <c r="AE225" s="155">
        <v>0</v>
      </c>
      <c r="AF225" s="155">
        <v>0</v>
      </c>
      <c r="AG225" s="155">
        <v>0</v>
      </c>
      <c r="AH225" s="155">
        <v>0</v>
      </c>
      <c r="AI225" s="155">
        <v>0</v>
      </c>
      <c r="AJ225" s="155">
        <v>0</v>
      </c>
      <c r="AK225" s="155">
        <v>0</v>
      </c>
      <c r="AL225" s="155">
        <v>0</v>
      </c>
      <c r="AM225" s="155">
        <v>0</v>
      </c>
      <c r="AN225" s="155">
        <v>1</v>
      </c>
      <c r="AO225" s="155">
        <v>0</v>
      </c>
      <c r="AP225" s="155">
        <v>0</v>
      </c>
    </row>
    <row r="226" spans="1:42" ht="15.6" x14ac:dyDescent="0.3">
      <c r="A226" s="180" t="s">
        <v>750</v>
      </c>
      <c r="B226" s="179">
        <v>1</v>
      </c>
      <c r="C226" s="155">
        <v>0</v>
      </c>
      <c r="D226" s="155">
        <v>0</v>
      </c>
      <c r="E226" s="155">
        <v>0</v>
      </c>
      <c r="F226" s="155">
        <v>0</v>
      </c>
      <c r="G226" s="155">
        <v>0</v>
      </c>
      <c r="H226" s="155">
        <v>0</v>
      </c>
      <c r="I226" s="155">
        <v>0</v>
      </c>
      <c r="J226" s="155">
        <v>0</v>
      </c>
      <c r="K226" s="155">
        <v>0</v>
      </c>
      <c r="L226" s="155">
        <v>0</v>
      </c>
      <c r="M226" s="155">
        <v>0</v>
      </c>
      <c r="N226" s="155">
        <v>0</v>
      </c>
      <c r="O226" s="155">
        <v>0</v>
      </c>
      <c r="P226" s="155">
        <v>0</v>
      </c>
      <c r="Q226" s="155">
        <v>0</v>
      </c>
      <c r="R226" s="155">
        <v>0</v>
      </c>
      <c r="S226" s="155">
        <v>0</v>
      </c>
      <c r="T226" s="155">
        <v>0</v>
      </c>
      <c r="U226" s="155">
        <v>0</v>
      </c>
      <c r="V226" s="155">
        <v>0</v>
      </c>
      <c r="W226" s="155">
        <v>0</v>
      </c>
      <c r="X226" s="155">
        <v>0</v>
      </c>
      <c r="Y226" s="155">
        <v>0</v>
      </c>
      <c r="Z226" s="155">
        <v>0</v>
      </c>
      <c r="AA226" s="155">
        <v>0</v>
      </c>
      <c r="AB226" s="155">
        <v>0</v>
      </c>
      <c r="AC226" s="155">
        <v>1</v>
      </c>
      <c r="AD226" s="155">
        <v>0</v>
      </c>
      <c r="AE226" s="155">
        <v>0</v>
      </c>
      <c r="AF226" s="155">
        <v>0</v>
      </c>
      <c r="AG226" s="155">
        <v>0</v>
      </c>
      <c r="AH226" s="155">
        <v>0</v>
      </c>
      <c r="AI226" s="155">
        <v>0</v>
      </c>
      <c r="AJ226" s="155">
        <v>0</v>
      </c>
      <c r="AK226" s="155">
        <v>0</v>
      </c>
      <c r="AL226" s="155">
        <v>0</v>
      </c>
      <c r="AM226" s="155">
        <v>0</v>
      </c>
      <c r="AN226" s="155">
        <v>0</v>
      </c>
      <c r="AO226" s="155">
        <v>0</v>
      </c>
      <c r="AP226" s="155">
        <v>0</v>
      </c>
    </row>
    <row r="227" spans="1:42" ht="15.6" x14ac:dyDescent="0.3">
      <c r="A227" s="180" t="s">
        <v>529</v>
      </c>
      <c r="B227" s="179">
        <v>1</v>
      </c>
      <c r="C227" s="155">
        <v>0</v>
      </c>
      <c r="D227" s="155">
        <v>0</v>
      </c>
      <c r="E227" s="155">
        <v>0</v>
      </c>
      <c r="F227" s="155">
        <v>0</v>
      </c>
      <c r="G227" s="155">
        <v>0</v>
      </c>
      <c r="H227" s="155">
        <v>0</v>
      </c>
      <c r="I227" s="155">
        <v>0</v>
      </c>
      <c r="J227" s="155">
        <v>0</v>
      </c>
      <c r="K227" s="155">
        <v>0</v>
      </c>
      <c r="L227" s="155">
        <v>0</v>
      </c>
      <c r="M227" s="155">
        <v>0</v>
      </c>
      <c r="N227" s="155">
        <v>0</v>
      </c>
      <c r="O227" s="155">
        <v>0</v>
      </c>
      <c r="P227" s="155">
        <v>0</v>
      </c>
      <c r="Q227" s="155">
        <v>1</v>
      </c>
      <c r="R227" s="155">
        <v>0</v>
      </c>
      <c r="S227" s="155">
        <v>0</v>
      </c>
      <c r="T227" s="155">
        <v>0</v>
      </c>
      <c r="U227" s="155">
        <v>0</v>
      </c>
      <c r="V227" s="155">
        <v>0</v>
      </c>
      <c r="W227" s="155">
        <v>0</v>
      </c>
      <c r="X227" s="155">
        <v>0</v>
      </c>
      <c r="Y227" s="155">
        <v>0</v>
      </c>
      <c r="Z227" s="155">
        <v>0</v>
      </c>
      <c r="AA227" s="155">
        <v>0</v>
      </c>
      <c r="AB227" s="155">
        <v>0</v>
      </c>
      <c r="AC227" s="155">
        <v>0</v>
      </c>
      <c r="AD227" s="155">
        <v>0</v>
      </c>
      <c r="AE227" s="155">
        <v>0</v>
      </c>
      <c r="AF227" s="155">
        <v>0</v>
      </c>
      <c r="AG227" s="155">
        <v>0</v>
      </c>
      <c r="AH227" s="155">
        <v>0</v>
      </c>
      <c r="AI227" s="155">
        <v>0</v>
      </c>
      <c r="AJ227" s="155">
        <v>0</v>
      </c>
      <c r="AK227" s="155">
        <v>0</v>
      </c>
      <c r="AL227" s="155">
        <v>0</v>
      </c>
      <c r="AM227" s="155">
        <v>0</v>
      </c>
      <c r="AN227" s="155">
        <v>0</v>
      </c>
      <c r="AO227" s="155">
        <v>0</v>
      </c>
      <c r="AP227" s="155">
        <v>0</v>
      </c>
    </row>
    <row r="228" spans="1:42" ht="15.6" x14ac:dyDescent="0.3">
      <c r="A228" s="180" t="s">
        <v>751</v>
      </c>
      <c r="B228" s="179">
        <v>1</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1</v>
      </c>
      <c r="AI228" s="155">
        <v>0</v>
      </c>
      <c r="AJ228" s="155">
        <v>0</v>
      </c>
      <c r="AK228" s="155">
        <v>0</v>
      </c>
      <c r="AL228" s="155">
        <v>0</v>
      </c>
      <c r="AM228" s="155">
        <v>0</v>
      </c>
      <c r="AN228" s="155">
        <v>0</v>
      </c>
      <c r="AO228" s="155">
        <v>0</v>
      </c>
      <c r="AP228" s="155">
        <v>0</v>
      </c>
    </row>
    <row r="229" spans="1:42" ht="15.6" x14ac:dyDescent="0.3">
      <c r="A229" s="180" t="s">
        <v>530</v>
      </c>
      <c r="B229" s="179">
        <v>0</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0</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6" x14ac:dyDescent="0.3">
      <c r="A230" s="180" t="s">
        <v>510</v>
      </c>
      <c r="B230" s="179">
        <v>2</v>
      </c>
      <c r="C230" s="155">
        <v>0</v>
      </c>
      <c r="D230" s="155">
        <v>0</v>
      </c>
      <c r="E230" s="155">
        <v>0</v>
      </c>
      <c r="F230" s="155">
        <v>0</v>
      </c>
      <c r="G230" s="155">
        <v>0</v>
      </c>
      <c r="H230" s="155">
        <v>0</v>
      </c>
      <c r="I230" s="155">
        <v>0</v>
      </c>
      <c r="J230" s="155">
        <v>0</v>
      </c>
      <c r="K230" s="155">
        <v>0</v>
      </c>
      <c r="L230" s="155">
        <v>0</v>
      </c>
      <c r="M230" s="155">
        <v>0</v>
      </c>
      <c r="N230" s="155">
        <v>0</v>
      </c>
      <c r="O230" s="155">
        <v>0</v>
      </c>
      <c r="P230" s="155">
        <v>0</v>
      </c>
      <c r="Q230" s="155">
        <v>0</v>
      </c>
      <c r="R230" s="155">
        <v>0</v>
      </c>
      <c r="S230" s="155">
        <v>0</v>
      </c>
      <c r="T230" s="155">
        <v>0</v>
      </c>
      <c r="U230" s="155">
        <v>0</v>
      </c>
      <c r="V230" s="155">
        <v>0</v>
      </c>
      <c r="W230" s="155">
        <v>0</v>
      </c>
      <c r="X230" s="155">
        <v>0</v>
      </c>
      <c r="Y230" s="155">
        <v>0</v>
      </c>
      <c r="Z230" s="155">
        <v>0</v>
      </c>
      <c r="AA230" s="155">
        <v>0</v>
      </c>
      <c r="AB230" s="155">
        <v>0</v>
      </c>
      <c r="AC230" s="155">
        <v>0</v>
      </c>
      <c r="AD230" s="155">
        <v>0</v>
      </c>
      <c r="AE230" s="155">
        <v>0</v>
      </c>
      <c r="AF230" s="155">
        <v>0</v>
      </c>
      <c r="AG230" s="155">
        <v>2</v>
      </c>
      <c r="AH230" s="155">
        <v>0</v>
      </c>
      <c r="AI230" s="155">
        <v>0</v>
      </c>
      <c r="AJ230" s="155">
        <v>0</v>
      </c>
      <c r="AK230" s="155">
        <v>0</v>
      </c>
      <c r="AL230" s="155">
        <v>0</v>
      </c>
      <c r="AM230" s="155">
        <v>0</v>
      </c>
      <c r="AN230" s="155">
        <v>0</v>
      </c>
      <c r="AO230" s="155">
        <v>0</v>
      </c>
      <c r="AP230" s="155">
        <v>0</v>
      </c>
    </row>
    <row r="231" spans="1:42" ht="15.6" x14ac:dyDescent="0.3">
      <c r="A231" s="180" t="s">
        <v>523</v>
      </c>
      <c r="B231" s="179">
        <v>4</v>
      </c>
      <c r="C231" s="155">
        <v>0</v>
      </c>
      <c r="D231" s="155">
        <v>0</v>
      </c>
      <c r="E231" s="155">
        <v>0</v>
      </c>
      <c r="F231" s="155">
        <v>0</v>
      </c>
      <c r="G231" s="155">
        <v>0</v>
      </c>
      <c r="H231" s="155">
        <v>0</v>
      </c>
      <c r="I231" s="155">
        <v>0</v>
      </c>
      <c r="J231" s="155">
        <v>0</v>
      </c>
      <c r="K231" s="155">
        <v>0</v>
      </c>
      <c r="L231" s="155">
        <v>0</v>
      </c>
      <c r="M231" s="155">
        <v>0</v>
      </c>
      <c r="N231" s="155">
        <v>0</v>
      </c>
      <c r="O231" s="155">
        <v>1</v>
      </c>
      <c r="P231" s="155">
        <v>0</v>
      </c>
      <c r="Q231" s="155">
        <v>0</v>
      </c>
      <c r="R231" s="155">
        <v>0</v>
      </c>
      <c r="S231" s="155">
        <v>1</v>
      </c>
      <c r="T231" s="155">
        <v>0</v>
      </c>
      <c r="U231" s="155">
        <v>0</v>
      </c>
      <c r="V231" s="155">
        <v>0</v>
      </c>
      <c r="W231" s="155">
        <v>1</v>
      </c>
      <c r="X231" s="155">
        <v>0</v>
      </c>
      <c r="Y231" s="155">
        <v>0</v>
      </c>
      <c r="Z231" s="155">
        <v>0</v>
      </c>
      <c r="AA231" s="155">
        <v>0</v>
      </c>
      <c r="AB231" s="155">
        <v>0</v>
      </c>
      <c r="AC231" s="155">
        <v>0</v>
      </c>
      <c r="AD231" s="155">
        <v>0</v>
      </c>
      <c r="AE231" s="155">
        <v>0</v>
      </c>
      <c r="AF231" s="155">
        <v>0</v>
      </c>
      <c r="AG231" s="155">
        <v>0</v>
      </c>
      <c r="AH231" s="155">
        <v>1</v>
      </c>
      <c r="AI231" s="155">
        <v>0</v>
      </c>
      <c r="AJ231" s="155">
        <v>0</v>
      </c>
      <c r="AK231" s="155">
        <v>0</v>
      </c>
      <c r="AL231" s="155">
        <v>0</v>
      </c>
      <c r="AM231" s="155">
        <v>0</v>
      </c>
      <c r="AN231" s="155">
        <v>0</v>
      </c>
      <c r="AO231" s="155">
        <v>0</v>
      </c>
      <c r="AP231" s="155">
        <v>0</v>
      </c>
    </row>
    <row r="232" spans="1:42" ht="15.6" x14ac:dyDescent="0.3">
      <c r="A232" s="180" t="s">
        <v>752</v>
      </c>
      <c r="B232" s="179">
        <v>0</v>
      </c>
      <c r="C232" s="155">
        <v>0</v>
      </c>
      <c r="D232" s="155">
        <v>0</v>
      </c>
      <c r="E232" s="155">
        <v>0</v>
      </c>
      <c r="F232" s="155">
        <v>0</v>
      </c>
      <c r="G232" s="155">
        <v>0</v>
      </c>
      <c r="H232" s="155">
        <v>0</v>
      </c>
      <c r="I232" s="155">
        <v>0</v>
      </c>
      <c r="J232" s="155">
        <v>0</v>
      </c>
      <c r="K232" s="155">
        <v>0</v>
      </c>
      <c r="L232" s="155">
        <v>0</v>
      </c>
      <c r="M232" s="155">
        <v>0</v>
      </c>
      <c r="N232" s="155">
        <v>0</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0</v>
      </c>
      <c r="AD232" s="155">
        <v>0</v>
      </c>
      <c r="AE232" s="155">
        <v>0</v>
      </c>
      <c r="AF232" s="155">
        <v>0</v>
      </c>
      <c r="AG232" s="155">
        <v>0</v>
      </c>
      <c r="AH232" s="155">
        <v>0</v>
      </c>
      <c r="AI232" s="155">
        <v>0</v>
      </c>
      <c r="AJ232" s="155">
        <v>0</v>
      </c>
      <c r="AK232" s="155">
        <v>0</v>
      </c>
      <c r="AL232" s="155">
        <v>0</v>
      </c>
      <c r="AM232" s="155">
        <v>0</v>
      </c>
      <c r="AN232" s="155">
        <v>0</v>
      </c>
      <c r="AO232" s="155">
        <v>0</v>
      </c>
      <c r="AP232" s="155">
        <v>0</v>
      </c>
    </row>
    <row r="233" spans="1:42" ht="15.6" x14ac:dyDescent="0.3">
      <c r="A233" s="180" t="s">
        <v>520</v>
      </c>
      <c r="B233" s="179">
        <v>1</v>
      </c>
      <c r="C233" s="155">
        <v>0</v>
      </c>
      <c r="D233" s="155">
        <v>0</v>
      </c>
      <c r="E233" s="155">
        <v>0</v>
      </c>
      <c r="F233" s="155">
        <v>0</v>
      </c>
      <c r="G233" s="155">
        <v>0</v>
      </c>
      <c r="H233" s="155">
        <v>0</v>
      </c>
      <c r="I233" s="155">
        <v>0</v>
      </c>
      <c r="J233" s="155">
        <v>0</v>
      </c>
      <c r="K233" s="155">
        <v>0</v>
      </c>
      <c r="L233" s="155">
        <v>0</v>
      </c>
      <c r="M233" s="155">
        <v>0</v>
      </c>
      <c r="N233" s="155">
        <v>0</v>
      </c>
      <c r="O233" s="155">
        <v>0</v>
      </c>
      <c r="P233" s="155">
        <v>0</v>
      </c>
      <c r="Q233" s="155">
        <v>0</v>
      </c>
      <c r="R233" s="155">
        <v>0</v>
      </c>
      <c r="S233" s="155">
        <v>1</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6" x14ac:dyDescent="0.3">
      <c r="A234" s="180" t="s">
        <v>621</v>
      </c>
      <c r="B234" s="179">
        <v>1</v>
      </c>
      <c r="C234" s="155">
        <v>0</v>
      </c>
      <c r="D234" s="155">
        <v>0</v>
      </c>
      <c r="E234" s="155">
        <v>0</v>
      </c>
      <c r="F234" s="155">
        <v>0</v>
      </c>
      <c r="G234" s="155">
        <v>0</v>
      </c>
      <c r="H234" s="155">
        <v>0</v>
      </c>
      <c r="I234" s="155">
        <v>0</v>
      </c>
      <c r="J234" s="155">
        <v>0</v>
      </c>
      <c r="K234" s="155">
        <v>0</v>
      </c>
      <c r="L234" s="155">
        <v>0</v>
      </c>
      <c r="M234" s="155">
        <v>0</v>
      </c>
      <c r="N234" s="155">
        <v>0</v>
      </c>
      <c r="O234" s="155">
        <v>0</v>
      </c>
      <c r="P234" s="155">
        <v>0</v>
      </c>
      <c r="Q234" s="155">
        <v>0</v>
      </c>
      <c r="R234" s="155">
        <v>0</v>
      </c>
      <c r="S234" s="155">
        <v>1</v>
      </c>
      <c r="T234" s="155">
        <v>0</v>
      </c>
      <c r="U234" s="155">
        <v>0</v>
      </c>
      <c r="V234" s="155">
        <v>0</v>
      </c>
      <c r="W234" s="155">
        <v>0</v>
      </c>
      <c r="X234" s="155">
        <v>0</v>
      </c>
      <c r="Y234" s="155">
        <v>0</v>
      </c>
      <c r="Z234" s="155">
        <v>0</v>
      </c>
      <c r="AA234" s="155">
        <v>0</v>
      </c>
      <c r="AB234" s="155">
        <v>0</v>
      </c>
      <c r="AC234" s="155">
        <v>0</v>
      </c>
      <c r="AD234" s="155">
        <v>0</v>
      </c>
      <c r="AE234" s="155">
        <v>0</v>
      </c>
      <c r="AF234" s="155">
        <v>0</v>
      </c>
      <c r="AG234" s="155">
        <v>0</v>
      </c>
      <c r="AH234" s="155">
        <v>0</v>
      </c>
      <c r="AI234" s="155">
        <v>0</v>
      </c>
      <c r="AJ234" s="155">
        <v>0</v>
      </c>
      <c r="AK234" s="155">
        <v>0</v>
      </c>
      <c r="AL234" s="155">
        <v>0</v>
      </c>
      <c r="AM234" s="155">
        <v>0</v>
      </c>
      <c r="AN234" s="155">
        <v>0</v>
      </c>
      <c r="AO234" s="155">
        <v>0</v>
      </c>
      <c r="AP234" s="155">
        <v>0</v>
      </c>
    </row>
    <row r="235" spans="1:42" ht="15.6" x14ac:dyDescent="0.3">
      <c r="A235" s="180" t="s">
        <v>501</v>
      </c>
      <c r="B235" s="179">
        <v>18</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0</v>
      </c>
      <c r="R235" s="155">
        <v>0</v>
      </c>
      <c r="S235" s="155">
        <v>7</v>
      </c>
      <c r="T235" s="155">
        <v>2</v>
      </c>
      <c r="U235" s="155">
        <v>0</v>
      </c>
      <c r="V235" s="155">
        <v>0</v>
      </c>
      <c r="W235" s="155">
        <v>0</v>
      </c>
      <c r="X235" s="155">
        <v>0</v>
      </c>
      <c r="Y235" s="155">
        <v>0</v>
      </c>
      <c r="Z235" s="155">
        <v>0</v>
      </c>
      <c r="AA235" s="155">
        <v>0</v>
      </c>
      <c r="AB235" s="155">
        <v>0</v>
      </c>
      <c r="AC235" s="155">
        <v>4</v>
      </c>
      <c r="AD235" s="155">
        <v>0</v>
      </c>
      <c r="AE235" s="155">
        <v>1</v>
      </c>
      <c r="AF235" s="155">
        <v>0</v>
      </c>
      <c r="AG235" s="155">
        <v>0</v>
      </c>
      <c r="AH235" s="155">
        <v>1</v>
      </c>
      <c r="AI235" s="155">
        <v>0</v>
      </c>
      <c r="AJ235" s="155">
        <v>2</v>
      </c>
      <c r="AK235" s="155">
        <v>0</v>
      </c>
      <c r="AL235" s="155">
        <v>0</v>
      </c>
      <c r="AM235" s="155">
        <v>0</v>
      </c>
      <c r="AN235" s="155">
        <v>0</v>
      </c>
      <c r="AO235" s="155">
        <v>0</v>
      </c>
      <c r="AP235" s="155">
        <v>1</v>
      </c>
    </row>
    <row r="236" spans="1:42" ht="15.6" x14ac:dyDescent="0.3">
      <c r="A236" s="180" t="s">
        <v>593</v>
      </c>
      <c r="B236" s="179">
        <v>0</v>
      </c>
      <c r="C236" s="155">
        <v>0</v>
      </c>
      <c r="D236" s="155">
        <v>0</v>
      </c>
      <c r="E236" s="155">
        <v>0</v>
      </c>
      <c r="F236" s="155">
        <v>0</v>
      </c>
      <c r="G236" s="155">
        <v>0</v>
      </c>
      <c r="H236" s="155">
        <v>0</v>
      </c>
      <c r="I236" s="155">
        <v>0</v>
      </c>
      <c r="J236" s="155">
        <v>0</v>
      </c>
      <c r="K236" s="155">
        <v>0</v>
      </c>
      <c r="L236" s="155">
        <v>0</v>
      </c>
      <c r="M236" s="155">
        <v>0</v>
      </c>
      <c r="N236" s="155">
        <v>0</v>
      </c>
      <c r="O236" s="155">
        <v>0</v>
      </c>
      <c r="P236" s="155">
        <v>0</v>
      </c>
      <c r="Q236" s="155">
        <v>0</v>
      </c>
      <c r="R236" s="155">
        <v>0</v>
      </c>
      <c r="S236" s="155">
        <v>0</v>
      </c>
      <c r="T236" s="155">
        <v>0</v>
      </c>
      <c r="U236" s="155">
        <v>0</v>
      </c>
      <c r="V236" s="155">
        <v>0</v>
      </c>
      <c r="W236" s="155">
        <v>0</v>
      </c>
      <c r="X236" s="155">
        <v>0</v>
      </c>
      <c r="Y236" s="155">
        <v>0</v>
      </c>
      <c r="Z236" s="155">
        <v>0</v>
      </c>
      <c r="AA236" s="155">
        <v>0</v>
      </c>
      <c r="AB236" s="155">
        <v>0</v>
      </c>
      <c r="AC236" s="155">
        <v>0</v>
      </c>
      <c r="AD236" s="155">
        <v>0</v>
      </c>
      <c r="AE236" s="155">
        <v>0</v>
      </c>
      <c r="AF236" s="155">
        <v>0</v>
      </c>
      <c r="AG236" s="155">
        <v>0</v>
      </c>
      <c r="AH236" s="155">
        <v>0</v>
      </c>
      <c r="AI236" s="155">
        <v>0</v>
      </c>
      <c r="AJ236" s="155">
        <v>0</v>
      </c>
      <c r="AK236" s="155">
        <v>0</v>
      </c>
      <c r="AL236" s="155">
        <v>0</v>
      </c>
      <c r="AM236" s="155">
        <v>0</v>
      </c>
      <c r="AN236" s="155">
        <v>0</v>
      </c>
      <c r="AO236" s="155">
        <v>0</v>
      </c>
      <c r="AP236" s="155">
        <v>0</v>
      </c>
    </row>
    <row r="237" spans="1:42" ht="15.6" x14ac:dyDescent="0.3">
      <c r="A237" s="180" t="s">
        <v>827</v>
      </c>
      <c r="B237" s="179">
        <v>0</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0</v>
      </c>
      <c r="T237" s="155">
        <v>0</v>
      </c>
      <c r="U237" s="155">
        <v>0</v>
      </c>
      <c r="V237" s="155">
        <v>0</v>
      </c>
      <c r="W237" s="155">
        <v>0</v>
      </c>
      <c r="X237" s="155">
        <v>0</v>
      </c>
      <c r="Y237" s="155">
        <v>0</v>
      </c>
      <c r="Z237" s="155">
        <v>0</v>
      </c>
      <c r="AA237" s="155">
        <v>0</v>
      </c>
      <c r="AB237" s="155">
        <v>0</v>
      </c>
      <c r="AC237" s="155">
        <v>0</v>
      </c>
      <c r="AD237" s="155">
        <v>0</v>
      </c>
      <c r="AE237" s="155">
        <v>0</v>
      </c>
      <c r="AF237" s="155">
        <v>0</v>
      </c>
      <c r="AG237" s="155">
        <v>0</v>
      </c>
      <c r="AH237" s="155">
        <v>0</v>
      </c>
      <c r="AI237" s="155">
        <v>0</v>
      </c>
      <c r="AJ237" s="155">
        <v>0</v>
      </c>
      <c r="AK237" s="155">
        <v>0</v>
      </c>
      <c r="AL237" s="155">
        <v>0</v>
      </c>
      <c r="AM237" s="155">
        <v>0</v>
      </c>
      <c r="AN237" s="155">
        <v>0</v>
      </c>
      <c r="AO237" s="155">
        <v>0</v>
      </c>
      <c r="AP237" s="155">
        <v>0</v>
      </c>
    </row>
    <row r="238" spans="1:42" ht="15.6" x14ac:dyDescent="0.3">
      <c r="A238" s="180" t="s">
        <v>753</v>
      </c>
      <c r="B238" s="179">
        <v>7</v>
      </c>
      <c r="C238" s="155">
        <v>0</v>
      </c>
      <c r="D238" s="155">
        <v>0</v>
      </c>
      <c r="E238" s="155">
        <v>1</v>
      </c>
      <c r="F238" s="155">
        <v>0</v>
      </c>
      <c r="G238" s="155">
        <v>0</v>
      </c>
      <c r="H238" s="155">
        <v>0</v>
      </c>
      <c r="I238" s="155">
        <v>0</v>
      </c>
      <c r="J238" s="155">
        <v>0</v>
      </c>
      <c r="K238" s="155">
        <v>0</v>
      </c>
      <c r="L238" s="155">
        <v>0</v>
      </c>
      <c r="M238" s="155">
        <v>0</v>
      </c>
      <c r="N238" s="155">
        <v>0</v>
      </c>
      <c r="O238" s="155">
        <v>0</v>
      </c>
      <c r="P238" s="155">
        <v>0</v>
      </c>
      <c r="Q238" s="155">
        <v>0</v>
      </c>
      <c r="R238" s="155">
        <v>0</v>
      </c>
      <c r="S238" s="155">
        <v>4</v>
      </c>
      <c r="T238" s="155">
        <v>0</v>
      </c>
      <c r="U238" s="155">
        <v>0</v>
      </c>
      <c r="V238" s="155">
        <v>0</v>
      </c>
      <c r="W238" s="155">
        <v>0</v>
      </c>
      <c r="X238" s="155">
        <v>0</v>
      </c>
      <c r="Y238" s="155">
        <v>0</v>
      </c>
      <c r="Z238" s="155">
        <v>0</v>
      </c>
      <c r="AA238" s="155">
        <v>0</v>
      </c>
      <c r="AB238" s="155">
        <v>0</v>
      </c>
      <c r="AC238" s="155">
        <v>2</v>
      </c>
      <c r="AD238" s="155">
        <v>0</v>
      </c>
      <c r="AE238" s="155">
        <v>0</v>
      </c>
      <c r="AF238" s="155">
        <v>0</v>
      </c>
      <c r="AG238" s="155">
        <v>0</v>
      </c>
      <c r="AH238" s="155">
        <v>0</v>
      </c>
      <c r="AI238" s="155">
        <v>0</v>
      </c>
      <c r="AJ238" s="155">
        <v>0</v>
      </c>
      <c r="AK238" s="155">
        <v>0</v>
      </c>
      <c r="AL238" s="155">
        <v>0</v>
      </c>
      <c r="AM238" s="155">
        <v>0</v>
      </c>
      <c r="AN238" s="155">
        <v>0</v>
      </c>
      <c r="AO238" s="155">
        <v>0</v>
      </c>
      <c r="AP238" s="155">
        <v>0</v>
      </c>
    </row>
    <row r="239" spans="1:42" ht="15.6" x14ac:dyDescent="0.3">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6" x14ac:dyDescent="0.3">
      <c r="A240" s="180" t="s">
        <v>495</v>
      </c>
      <c r="B240" s="179">
        <v>34</v>
      </c>
      <c r="C240" s="155">
        <v>0</v>
      </c>
      <c r="D240" s="155">
        <v>0</v>
      </c>
      <c r="E240" s="155">
        <v>0</v>
      </c>
      <c r="F240" s="155">
        <v>0</v>
      </c>
      <c r="G240" s="155">
        <v>0</v>
      </c>
      <c r="H240" s="155">
        <v>5</v>
      </c>
      <c r="I240" s="155">
        <v>0</v>
      </c>
      <c r="J240" s="155">
        <v>0</v>
      </c>
      <c r="K240" s="155">
        <v>0</v>
      </c>
      <c r="L240" s="155">
        <v>0</v>
      </c>
      <c r="M240" s="155">
        <v>0</v>
      </c>
      <c r="N240" s="155">
        <v>0</v>
      </c>
      <c r="O240" s="155">
        <v>0</v>
      </c>
      <c r="P240" s="155">
        <v>1</v>
      </c>
      <c r="Q240" s="155">
        <v>0</v>
      </c>
      <c r="R240" s="155">
        <v>0</v>
      </c>
      <c r="S240" s="155">
        <v>13</v>
      </c>
      <c r="T240" s="155">
        <v>0</v>
      </c>
      <c r="U240" s="155">
        <v>0</v>
      </c>
      <c r="V240" s="155">
        <v>0</v>
      </c>
      <c r="W240" s="155">
        <v>0</v>
      </c>
      <c r="X240" s="155">
        <v>0</v>
      </c>
      <c r="Y240" s="155">
        <v>0</v>
      </c>
      <c r="Z240" s="155">
        <v>0</v>
      </c>
      <c r="AA240" s="155">
        <v>0</v>
      </c>
      <c r="AB240" s="155">
        <v>0</v>
      </c>
      <c r="AC240" s="155">
        <v>9</v>
      </c>
      <c r="AD240" s="155">
        <v>0</v>
      </c>
      <c r="AE240" s="155">
        <v>0</v>
      </c>
      <c r="AF240" s="155">
        <v>0</v>
      </c>
      <c r="AG240" s="155">
        <v>5</v>
      </c>
      <c r="AH240" s="155">
        <v>0</v>
      </c>
      <c r="AI240" s="155">
        <v>0</v>
      </c>
      <c r="AJ240" s="155">
        <v>0</v>
      </c>
      <c r="AK240" s="155">
        <v>0</v>
      </c>
      <c r="AL240" s="155">
        <v>0</v>
      </c>
      <c r="AM240" s="155">
        <v>0</v>
      </c>
      <c r="AN240" s="155">
        <v>0</v>
      </c>
      <c r="AO240" s="155">
        <v>0</v>
      </c>
      <c r="AP240" s="155">
        <v>1</v>
      </c>
    </row>
    <row r="241" spans="1:42" ht="15.6" x14ac:dyDescent="0.3">
      <c r="A241" s="180" t="s">
        <v>755</v>
      </c>
      <c r="B241" s="179">
        <v>33</v>
      </c>
      <c r="C241" s="155">
        <v>0</v>
      </c>
      <c r="D241" s="155">
        <v>0</v>
      </c>
      <c r="E241" s="155">
        <v>0</v>
      </c>
      <c r="F241" s="155">
        <v>0</v>
      </c>
      <c r="G241" s="155">
        <v>0</v>
      </c>
      <c r="H241" s="155">
        <v>6</v>
      </c>
      <c r="I241" s="155">
        <v>0</v>
      </c>
      <c r="J241" s="155">
        <v>0</v>
      </c>
      <c r="K241" s="155">
        <v>0</v>
      </c>
      <c r="L241" s="155">
        <v>0</v>
      </c>
      <c r="M241" s="155">
        <v>2</v>
      </c>
      <c r="N241" s="155">
        <v>0</v>
      </c>
      <c r="O241" s="155">
        <v>0</v>
      </c>
      <c r="P241" s="155">
        <v>0</v>
      </c>
      <c r="Q241" s="155">
        <v>0</v>
      </c>
      <c r="R241" s="155">
        <v>0</v>
      </c>
      <c r="S241" s="155">
        <v>19</v>
      </c>
      <c r="T241" s="155">
        <v>0</v>
      </c>
      <c r="U241" s="155">
        <v>0</v>
      </c>
      <c r="V241" s="155">
        <v>0</v>
      </c>
      <c r="W241" s="155">
        <v>0</v>
      </c>
      <c r="X241" s="155">
        <v>0</v>
      </c>
      <c r="Y241" s="155">
        <v>0</v>
      </c>
      <c r="Z241" s="155">
        <v>0</v>
      </c>
      <c r="AA241" s="155">
        <v>0</v>
      </c>
      <c r="AB241" s="155">
        <v>0</v>
      </c>
      <c r="AC241" s="155">
        <v>2</v>
      </c>
      <c r="AD241" s="155">
        <v>0</v>
      </c>
      <c r="AE241" s="155">
        <v>0</v>
      </c>
      <c r="AF241" s="155">
        <v>0</v>
      </c>
      <c r="AG241" s="155">
        <v>1</v>
      </c>
      <c r="AH241" s="155">
        <v>0</v>
      </c>
      <c r="AI241" s="155">
        <v>0</v>
      </c>
      <c r="AJ241" s="155">
        <v>0</v>
      </c>
      <c r="AK241" s="155">
        <v>0</v>
      </c>
      <c r="AL241" s="155">
        <v>1</v>
      </c>
      <c r="AM241" s="155">
        <v>0</v>
      </c>
      <c r="AN241" s="155">
        <v>0</v>
      </c>
      <c r="AO241" s="155">
        <v>0</v>
      </c>
      <c r="AP241" s="155">
        <v>2</v>
      </c>
    </row>
    <row r="242" spans="1:42" ht="15.6" x14ac:dyDescent="0.3">
      <c r="A242" s="180" t="s">
        <v>563</v>
      </c>
      <c r="B242" s="179">
        <v>0</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0</v>
      </c>
      <c r="T242" s="155">
        <v>0</v>
      </c>
      <c r="U242" s="155">
        <v>0</v>
      </c>
      <c r="V242" s="155">
        <v>0</v>
      </c>
      <c r="W242" s="155">
        <v>0</v>
      </c>
      <c r="X242" s="155">
        <v>0</v>
      </c>
      <c r="Y242" s="155">
        <v>0</v>
      </c>
      <c r="Z242" s="155">
        <v>0</v>
      </c>
      <c r="AA242" s="155">
        <v>0</v>
      </c>
      <c r="AB242" s="155">
        <v>0</v>
      </c>
      <c r="AC242" s="155">
        <v>0</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6" x14ac:dyDescent="0.3">
      <c r="A243" s="180" t="s">
        <v>756</v>
      </c>
      <c r="B243" s="179">
        <v>0</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0</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6" x14ac:dyDescent="0.3">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6" x14ac:dyDescent="0.3">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6" x14ac:dyDescent="0.3">
      <c r="A246" s="180" t="s">
        <v>511</v>
      </c>
      <c r="B246" s="179">
        <v>1</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1</v>
      </c>
      <c r="T246" s="155">
        <v>0</v>
      </c>
      <c r="U246" s="155">
        <v>0</v>
      </c>
      <c r="V246" s="155">
        <v>0</v>
      </c>
      <c r="W246" s="155">
        <v>0</v>
      </c>
      <c r="X246" s="155">
        <v>0</v>
      </c>
      <c r="Y246" s="155">
        <v>0</v>
      </c>
      <c r="Z246" s="155">
        <v>0</v>
      </c>
      <c r="AA246" s="155">
        <v>0</v>
      </c>
      <c r="AB246" s="155">
        <v>0</v>
      </c>
      <c r="AC246" s="155">
        <v>0</v>
      </c>
      <c r="AD246" s="155">
        <v>0</v>
      </c>
      <c r="AE246" s="155">
        <v>0</v>
      </c>
      <c r="AF246" s="155">
        <v>0</v>
      </c>
      <c r="AG246" s="155">
        <v>0</v>
      </c>
      <c r="AH246" s="155">
        <v>0</v>
      </c>
      <c r="AI246" s="155">
        <v>0</v>
      </c>
      <c r="AJ246" s="155">
        <v>0</v>
      </c>
      <c r="AK246" s="155">
        <v>0</v>
      </c>
      <c r="AL246" s="155">
        <v>0</v>
      </c>
      <c r="AM246" s="155">
        <v>0</v>
      </c>
      <c r="AN246" s="155">
        <v>0</v>
      </c>
      <c r="AO246" s="155">
        <v>0</v>
      </c>
      <c r="AP246" s="155">
        <v>0</v>
      </c>
    </row>
    <row r="247" spans="1:42" ht="15.6" x14ac:dyDescent="0.3">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6" x14ac:dyDescent="0.3">
      <c r="A248" s="180" t="s">
        <v>568</v>
      </c>
      <c r="B248" s="179">
        <v>0</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0</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0</v>
      </c>
      <c r="AK248" s="155">
        <v>0</v>
      </c>
      <c r="AL248" s="155">
        <v>0</v>
      </c>
      <c r="AM248" s="155">
        <v>0</v>
      </c>
      <c r="AN248" s="155">
        <v>0</v>
      </c>
      <c r="AO248" s="155">
        <v>0</v>
      </c>
      <c r="AP248" s="155">
        <v>0</v>
      </c>
    </row>
    <row r="249" spans="1:42" ht="15.6" x14ac:dyDescent="0.3">
      <c r="A249" s="180" t="s">
        <v>760</v>
      </c>
      <c r="B249" s="179">
        <v>8</v>
      </c>
      <c r="C249" s="155">
        <v>0</v>
      </c>
      <c r="D249" s="155">
        <v>0</v>
      </c>
      <c r="E249" s="155">
        <v>0</v>
      </c>
      <c r="F249" s="155">
        <v>0</v>
      </c>
      <c r="G249" s="155">
        <v>0</v>
      </c>
      <c r="H249" s="155">
        <v>0</v>
      </c>
      <c r="I249" s="155">
        <v>0</v>
      </c>
      <c r="J249" s="155">
        <v>0</v>
      </c>
      <c r="K249" s="155">
        <v>0</v>
      </c>
      <c r="L249" s="155">
        <v>0</v>
      </c>
      <c r="M249" s="155">
        <v>0</v>
      </c>
      <c r="N249" s="155">
        <v>0</v>
      </c>
      <c r="O249" s="155">
        <v>0</v>
      </c>
      <c r="P249" s="155">
        <v>0</v>
      </c>
      <c r="Q249" s="155">
        <v>0</v>
      </c>
      <c r="R249" s="155">
        <v>0</v>
      </c>
      <c r="S249" s="155">
        <v>3</v>
      </c>
      <c r="T249" s="155">
        <v>0</v>
      </c>
      <c r="U249" s="155">
        <v>0</v>
      </c>
      <c r="V249" s="155">
        <v>0</v>
      </c>
      <c r="W249" s="155">
        <v>0</v>
      </c>
      <c r="X249" s="155">
        <v>0</v>
      </c>
      <c r="Y249" s="155">
        <v>0</v>
      </c>
      <c r="Z249" s="155">
        <v>0</v>
      </c>
      <c r="AA249" s="155">
        <v>0</v>
      </c>
      <c r="AB249" s="155">
        <v>0</v>
      </c>
      <c r="AC249" s="155">
        <v>1</v>
      </c>
      <c r="AD249" s="155">
        <v>0</v>
      </c>
      <c r="AE249" s="155">
        <v>0</v>
      </c>
      <c r="AF249" s="155">
        <v>0</v>
      </c>
      <c r="AG249" s="155">
        <v>3</v>
      </c>
      <c r="AH249" s="155">
        <v>0</v>
      </c>
      <c r="AI249" s="155">
        <v>0</v>
      </c>
      <c r="AJ249" s="155">
        <v>0</v>
      </c>
      <c r="AK249" s="155">
        <v>0</v>
      </c>
      <c r="AL249" s="155">
        <v>0</v>
      </c>
      <c r="AM249" s="155">
        <v>0</v>
      </c>
      <c r="AN249" s="155">
        <v>0</v>
      </c>
      <c r="AO249" s="155">
        <v>0</v>
      </c>
      <c r="AP249" s="155">
        <v>1</v>
      </c>
    </row>
    <row r="250" spans="1:42" ht="15.6" x14ac:dyDescent="0.3">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6" x14ac:dyDescent="0.3">
      <c r="A251" s="180" t="s">
        <v>566</v>
      </c>
      <c r="B251" s="179">
        <v>0</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0</v>
      </c>
      <c r="AO251" s="155">
        <v>0</v>
      </c>
      <c r="AP251" s="155">
        <v>0</v>
      </c>
    </row>
    <row r="252" spans="1:42" ht="15.6" x14ac:dyDescent="0.3">
      <c r="A252" s="180" t="s">
        <v>596</v>
      </c>
      <c r="B252" s="179">
        <v>3</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3</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0</v>
      </c>
    </row>
    <row r="253" spans="1:42" ht="15.6" x14ac:dyDescent="0.3">
      <c r="A253" s="180" t="s">
        <v>762</v>
      </c>
      <c r="B253" s="179">
        <v>0</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0</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6" x14ac:dyDescent="0.3">
      <c r="A254" s="180" t="s">
        <v>763</v>
      </c>
      <c r="B254" s="179">
        <v>0</v>
      </c>
      <c r="C254" s="155">
        <v>0</v>
      </c>
      <c r="D254" s="155">
        <v>0</v>
      </c>
      <c r="E254" s="155">
        <v>0</v>
      </c>
      <c r="F254" s="155">
        <v>0</v>
      </c>
      <c r="G254" s="155">
        <v>0</v>
      </c>
      <c r="H254" s="155">
        <v>0</v>
      </c>
      <c r="I254" s="155">
        <v>0</v>
      </c>
      <c r="J254" s="155">
        <v>0</v>
      </c>
      <c r="K254" s="155">
        <v>0</v>
      </c>
      <c r="L254" s="155">
        <v>0</v>
      </c>
      <c r="M254" s="155">
        <v>0</v>
      </c>
      <c r="N254" s="155">
        <v>0</v>
      </c>
      <c r="O254" s="155">
        <v>0</v>
      </c>
      <c r="P254" s="155">
        <v>0</v>
      </c>
      <c r="Q254" s="155">
        <v>0</v>
      </c>
      <c r="R254" s="155">
        <v>0</v>
      </c>
      <c r="S254" s="155">
        <v>0</v>
      </c>
      <c r="T254" s="155">
        <v>0</v>
      </c>
      <c r="U254" s="155">
        <v>0</v>
      </c>
      <c r="V254" s="155">
        <v>0</v>
      </c>
      <c r="W254" s="155">
        <v>0</v>
      </c>
      <c r="X254" s="155">
        <v>0</v>
      </c>
      <c r="Y254" s="155">
        <v>0</v>
      </c>
      <c r="Z254" s="155">
        <v>0</v>
      </c>
      <c r="AA254" s="155">
        <v>0</v>
      </c>
      <c r="AB254" s="155">
        <v>0</v>
      </c>
      <c r="AC254" s="155">
        <v>0</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6" x14ac:dyDescent="0.3">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6" x14ac:dyDescent="0.3">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6" x14ac:dyDescent="0.3">
      <c r="A257" s="180" t="s">
        <v>766</v>
      </c>
      <c r="B257" s="179">
        <v>1</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1</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0</v>
      </c>
    </row>
    <row r="258" spans="1:42" ht="15.6" x14ac:dyDescent="0.3">
      <c r="A258" s="180" t="s">
        <v>564</v>
      </c>
      <c r="B258" s="179">
        <v>5</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4</v>
      </c>
      <c r="T258" s="155">
        <v>1</v>
      </c>
      <c r="U258" s="155">
        <v>0</v>
      </c>
      <c r="V258" s="155">
        <v>0</v>
      </c>
      <c r="W258" s="155">
        <v>0</v>
      </c>
      <c r="X258" s="155">
        <v>0</v>
      </c>
      <c r="Y258" s="155">
        <v>0</v>
      </c>
      <c r="Z258" s="155">
        <v>0</v>
      </c>
      <c r="AA258" s="155">
        <v>0</v>
      </c>
      <c r="AB258" s="155">
        <v>0</v>
      </c>
      <c r="AC258" s="155">
        <v>0</v>
      </c>
      <c r="AD258" s="155">
        <v>0</v>
      </c>
      <c r="AE258" s="155">
        <v>0</v>
      </c>
      <c r="AF258" s="155">
        <v>0</v>
      </c>
      <c r="AG258" s="155">
        <v>0</v>
      </c>
      <c r="AH258" s="155">
        <v>0</v>
      </c>
      <c r="AI258" s="155">
        <v>0</v>
      </c>
      <c r="AJ258" s="155">
        <v>0</v>
      </c>
      <c r="AK258" s="155">
        <v>0</v>
      </c>
      <c r="AL258" s="155">
        <v>0</v>
      </c>
      <c r="AM258" s="155">
        <v>0</v>
      </c>
      <c r="AN258" s="155">
        <v>0</v>
      </c>
      <c r="AO258" s="155">
        <v>0</v>
      </c>
      <c r="AP258" s="155">
        <v>0</v>
      </c>
    </row>
    <row r="259" spans="1:42" ht="15.6" x14ac:dyDescent="0.3">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6" x14ac:dyDescent="0.3">
      <c r="A260" s="180" t="s">
        <v>768</v>
      </c>
      <c r="B260" s="179">
        <v>82</v>
      </c>
      <c r="C260" s="155">
        <v>0</v>
      </c>
      <c r="D260" s="155">
        <v>0</v>
      </c>
      <c r="E260" s="155">
        <v>0</v>
      </c>
      <c r="F260" s="155">
        <v>0</v>
      </c>
      <c r="G260" s="155">
        <v>0</v>
      </c>
      <c r="H260" s="155">
        <v>1</v>
      </c>
      <c r="I260" s="155">
        <v>0</v>
      </c>
      <c r="J260" s="155">
        <v>0</v>
      </c>
      <c r="K260" s="155">
        <v>0</v>
      </c>
      <c r="L260" s="155">
        <v>0</v>
      </c>
      <c r="M260" s="155">
        <v>0</v>
      </c>
      <c r="N260" s="155">
        <v>0</v>
      </c>
      <c r="O260" s="155">
        <v>0</v>
      </c>
      <c r="P260" s="155">
        <v>0</v>
      </c>
      <c r="Q260" s="155">
        <v>0</v>
      </c>
      <c r="R260" s="155">
        <v>0</v>
      </c>
      <c r="S260" s="155">
        <v>60</v>
      </c>
      <c r="T260" s="155">
        <v>0</v>
      </c>
      <c r="U260" s="155">
        <v>0</v>
      </c>
      <c r="V260" s="155">
        <v>0</v>
      </c>
      <c r="W260" s="155">
        <v>0</v>
      </c>
      <c r="X260" s="155">
        <v>0</v>
      </c>
      <c r="Y260" s="155">
        <v>0</v>
      </c>
      <c r="Z260" s="155">
        <v>0</v>
      </c>
      <c r="AA260" s="155">
        <v>0</v>
      </c>
      <c r="AB260" s="155">
        <v>0</v>
      </c>
      <c r="AC260" s="155">
        <v>8</v>
      </c>
      <c r="AD260" s="155">
        <v>0</v>
      </c>
      <c r="AE260" s="155">
        <v>0</v>
      </c>
      <c r="AF260" s="155">
        <v>0</v>
      </c>
      <c r="AG260" s="155">
        <v>11</v>
      </c>
      <c r="AH260" s="155">
        <v>2</v>
      </c>
      <c r="AI260" s="155">
        <v>0</v>
      </c>
      <c r="AJ260" s="155">
        <v>0</v>
      </c>
      <c r="AK260" s="155">
        <v>0</v>
      </c>
      <c r="AL260" s="155">
        <v>0</v>
      </c>
      <c r="AM260" s="155">
        <v>0</v>
      </c>
      <c r="AN260" s="155">
        <v>0</v>
      </c>
      <c r="AO260" s="155">
        <v>0</v>
      </c>
      <c r="AP260" s="155">
        <v>0</v>
      </c>
    </row>
    <row r="261" spans="1:42" ht="15.6" x14ac:dyDescent="0.3">
      <c r="A261" s="180" t="s">
        <v>769</v>
      </c>
      <c r="B261" s="179">
        <v>1</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1</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0</v>
      </c>
      <c r="AK261" s="155">
        <v>0</v>
      </c>
      <c r="AL261" s="155">
        <v>0</v>
      </c>
      <c r="AM261" s="155">
        <v>0</v>
      </c>
      <c r="AN261" s="155">
        <v>0</v>
      </c>
      <c r="AO261" s="155">
        <v>0</v>
      </c>
      <c r="AP261" s="155">
        <v>0</v>
      </c>
    </row>
    <row r="262" spans="1:42" ht="15.6" x14ac:dyDescent="0.3">
      <c r="A262" s="180" t="s">
        <v>521</v>
      </c>
      <c r="B262" s="179">
        <v>2</v>
      </c>
      <c r="C262" s="155">
        <v>0</v>
      </c>
      <c r="D262" s="155">
        <v>0</v>
      </c>
      <c r="E262" s="155">
        <v>0</v>
      </c>
      <c r="F262" s="155">
        <v>0</v>
      </c>
      <c r="G262" s="155">
        <v>0</v>
      </c>
      <c r="H262" s="155">
        <v>0</v>
      </c>
      <c r="I262" s="155">
        <v>0</v>
      </c>
      <c r="J262" s="155">
        <v>0</v>
      </c>
      <c r="K262" s="155">
        <v>0</v>
      </c>
      <c r="L262" s="155">
        <v>0</v>
      </c>
      <c r="M262" s="155">
        <v>0</v>
      </c>
      <c r="N262" s="155">
        <v>0</v>
      </c>
      <c r="O262" s="155">
        <v>0</v>
      </c>
      <c r="P262" s="155">
        <v>0</v>
      </c>
      <c r="Q262" s="155">
        <v>0</v>
      </c>
      <c r="R262" s="155">
        <v>0</v>
      </c>
      <c r="S262" s="155">
        <v>1</v>
      </c>
      <c r="T262" s="155">
        <v>0</v>
      </c>
      <c r="U262" s="155">
        <v>0</v>
      </c>
      <c r="V262" s="155">
        <v>0</v>
      </c>
      <c r="W262" s="155">
        <v>0</v>
      </c>
      <c r="X262" s="155">
        <v>0</v>
      </c>
      <c r="Y262" s="155">
        <v>0</v>
      </c>
      <c r="Z262" s="155">
        <v>0</v>
      </c>
      <c r="AA262" s="155">
        <v>0</v>
      </c>
      <c r="AB262" s="155">
        <v>0</v>
      </c>
      <c r="AC262" s="155">
        <v>0</v>
      </c>
      <c r="AD262" s="155">
        <v>0</v>
      </c>
      <c r="AE262" s="155">
        <v>0</v>
      </c>
      <c r="AF262" s="155">
        <v>0</v>
      </c>
      <c r="AG262" s="155">
        <v>1</v>
      </c>
      <c r="AH262" s="155">
        <v>0</v>
      </c>
      <c r="AI262" s="155">
        <v>0</v>
      </c>
      <c r="AJ262" s="155">
        <v>0</v>
      </c>
      <c r="AK262" s="155">
        <v>0</v>
      </c>
      <c r="AL262" s="155">
        <v>0</v>
      </c>
      <c r="AM262" s="155">
        <v>0</v>
      </c>
      <c r="AN262" s="155">
        <v>0</v>
      </c>
      <c r="AO262" s="155">
        <v>0</v>
      </c>
      <c r="AP262" s="155">
        <v>0</v>
      </c>
    </row>
    <row r="263" spans="1:42" ht="15.6" x14ac:dyDescent="0.3">
      <c r="A263" s="180" t="s">
        <v>770</v>
      </c>
      <c r="B263" s="179">
        <v>2</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2</v>
      </c>
      <c r="AH263" s="155">
        <v>0</v>
      </c>
      <c r="AI263" s="155">
        <v>0</v>
      </c>
      <c r="AJ263" s="155">
        <v>0</v>
      </c>
      <c r="AK263" s="155">
        <v>0</v>
      </c>
      <c r="AL263" s="155">
        <v>0</v>
      </c>
      <c r="AM263" s="155">
        <v>0</v>
      </c>
      <c r="AN263" s="155">
        <v>0</v>
      </c>
      <c r="AO263" s="155">
        <v>0</v>
      </c>
      <c r="AP263" s="155">
        <v>0</v>
      </c>
    </row>
    <row r="264" spans="1:42" ht="15.6" x14ac:dyDescent="0.3">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6" x14ac:dyDescent="0.3">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6" x14ac:dyDescent="0.3">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6" x14ac:dyDescent="0.3">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6" x14ac:dyDescent="0.3">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6" x14ac:dyDescent="0.3">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6" x14ac:dyDescent="0.3">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6" x14ac:dyDescent="0.3">
      <c r="A271" s="180" t="s">
        <v>777</v>
      </c>
      <c r="B271" s="179">
        <v>0</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0</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6" x14ac:dyDescent="0.3">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6" x14ac:dyDescent="0.3">
      <c r="A273" s="180" t="s">
        <v>567</v>
      </c>
      <c r="B273" s="179">
        <v>0</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0</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6" x14ac:dyDescent="0.3">
      <c r="A274" s="180" t="s">
        <v>507</v>
      </c>
      <c r="B274" s="179">
        <v>0</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0</v>
      </c>
      <c r="T274" s="155">
        <v>0</v>
      </c>
      <c r="U274" s="155">
        <v>0</v>
      </c>
      <c r="V274" s="155">
        <v>0</v>
      </c>
      <c r="W274" s="155">
        <v>0</v>
      </c>
      <c r="X274" s="155">
        <v>0</v>
      </c>
      <c r="Y274" s="155">
        <v>0</v>
      </c>
      <c r="Z274" s="155">
        <v>0</v>
      </c>
      <c r="AA274" s="155">
        <v>0</v>
      </c>
      <c r="AB274" s="155">
        <v>0</v>
      </c>
      <c r="AC274" s="155">
        <v>0</v>
      </c>
      <c r="AD274" s="155">
        <v>0</v>
      </c>
      <c r="AE274" s="155">
        <v>0</v>
      </c>
      <c r="AF274" s="155">
        <v>0</v>
      </c>
      <c r="AG274" s="155">
        <v>0</v>
      </c>
      <c r="AH274" s="155">
        <v>0</v>
      </c>
      <c r="AI274" s="155">
        <v>0</v>
      </c>
      <c r="AJ274" s="155">
        <v>0</v>
      </c>
      <c r="AK274" s="155">
        <v>0</v>
      </c>
      <c r="AL274" s="155">
        <v>0</v>
      </c>
      <c r="AM274" s="155">
        <v>0</v>
      </c>
      <c r="AN274" s="155">
        <v>0</v>
      </c>
      <c r="AO274" s="155">
        <v>0</v>
      </c>
      <c r="AP274" s="155">
        <v>0</v>
      </c>
    </row>
    <row r="275" spans="1:42" ht="15.6" x14ac:dyDescent="0.3">
      <c r="A275" s="180" t="s">
        <v>522</v>
      </c>
      <c r="B275" s="179">
        <v>0</v>
      </c>
      <c r="C275" s="155">
        <v>0</v>
      </c>
      <c r="D275" s="155">
        <v>0</v>
      </c>
      <c r="E275" s="155">
        <v>0</v>
      </c>
      <c r="F275" s="155">
        <v>0</v>
      </c>
      <c r="G275" s="155">
        <v>0</v>
      </c>
      <c r="H275" s="155">
        <v>0</v>
      </c>
      <c r="I275" s="155">
        <v>0</v>
      </c>
      <c r="J275" s="155">
        <v>0</v>
      </c>
      <c r="K275" s="155">
        <v>0</v>
      </c>
      <c r="L275" s="155">
        <v>0</v>
      </c>
      <c r="M275" s="155">
        <v>0</v>
      </c>
      <c r="N275" s="155">
        <v>0</v>
      </c>
      <c r="O275" s="155">
        <v>0</v>
      </c>
      <c r="P275" s="155">
        <v>0</v>
      </c>
      <c r="Q275" s="155">
        <v>0</v>
      </c>
      <c r="R275" s="155">
        <v>0</v>
      </c>
      <c r="S275" s="155">
        <v>0</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0</v>
      </c>
    </row>
    <row r="276" spans="1:42" ht="15.6" x14ac:dyDescent="0.3">
      <c r="A276" s="180" t="s">
        <v>779</v>
      </c>
      <c r="B276" s="179">
        <v>0</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0</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6" x14ac:dyDescent="0.3">
      <c r="A277" s="180" t="s">
        <v>505</v>
      </c>
      <c r="B277" s="179">
        <v>41</v>
      </c>
      <c r="C277" s="155">
        <v>0</v>
      </c>
      <c r="D277" s="155">
        <v>0</v>
      </c>
      <c r="E277" s="155">
        <v>0</v>
      </c>
      <c r="F277" s="155">
        <v>0</v>
      </c>
      <c r="G277" s="155">
        <v>0</v>
      </c>
      <c r="H277" s="155">
        <v>5</v>
      </c>
      <c r="I277" s="155">
        <v>0</v>
      </c>
      <c r="J277" s="155">
        <v>0</v>
      </c>
      <c r="K277" s="155">
        <v>0</v>
      </c>
      <c r="L277" s="155">
        <v>0</v>
      </c>
      <c r="M277" s="155">
        <v>0</v>
      </c>
      <c r="N277" s="155">
        <v>0</v>
      </c>
      <c r="O277" s="155">
        <v>0</v>
      </c>
      <c r="P277" s="155">
        <v>0</v>
      </c>
      <c r="Q277" s="155">
        <v>0</v>
      </c>
      <c r="R277" s="155">
        <v>0</v>
      </c>
      <c r="S277" s="155">
        <v>31</v>
      </c>
      <c r="T277" s="155">
        <v>0</v>
      </c>
      <c r="U277" s="155">
        <v>0</v>
      </c>
      <c r="V277" s="155">
        <v>0</v>
      </c>
      <c r="W277" s="155">
        <v>0</v>
      </c>
      <c r="X277" s="155">
        <v>0</v>
      </c>
      <c r="Y277" s="155">
        <v>0</v>
      </c>
      <c r="Z277" s="155">
        <v>0</v>
      </c>
      <c r="AA277" s="155">
        <v>0</v>
      </c>
      <c r="AB277" s="155">
        <v>0</v>
      </c>
      <c r="AC277" s="155">
        <v>0</v>
      </c>
      <c r="AD277" s="155">
        <v>0</v>
      </c>
      <c r="AE277" s="155">
        <v>0</v>
      </c>
      <c r="AF277" s="155">
        <v>0</v>
      </c>
      <c r="AG277" s="155">
        <v>4</v>
      </c>
      <c r="AH277" s="155">
        <v>0</v>
      </c>
      <c r="AI277" s="155">
        <v>0</v>
      </c>
      <c r="AJ277" s="155">
        <v>0</v>
      </c>
      <c r="AK277" s="155">
        <v>0</v>
      </c>
      <c r="AL277" s="155">
        <v>0</v>
      </c>
      <c r="AM277" s="155">
        <v>0</v>
      </c>
      <c r="AN277" s="155">
        <v>1</v>
      </c>
      <c r="AO277" s="155">
        <v>0</v>
      </c>
      <c r="AP277" s="155">
        <v>0</v>
      </c>
    </row>
    <row r="278" spans="1:42" ht="15.6" x14ac:dyDescent="0.3">
      <c r="A278" s="180" t="s">
        <v>780</v>
      </c>
      <c r="B278" s="179">
        <v>0</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0</v>
      </c>
      <c r="T278" s="155">
        <v>0</v>
      </c>
      <c r="U278" s="155">
        <v>0</v>
      </c>
      <c r="V278" s="155">
        <v>0</v>
      </c>
      <c r="W278" s="155">
        <v>0</v>
      </c>
      <c r="X278" s="155">
        <v>0</v>
      </c>
      <c r="Y278" s="155">
        <v>0</v>
      </c>
      <c r="Z278" s="155">
        <v>0</v>
      </c>
      <c r="AA278" s="155">
        <v>0</v>
      </c>
      <c r="AB278" s="155">
        <v>0</v>
      </c>
      <c r="AC278" s="155">
        <v>0</v>
      </c>
      <c r="AD278" s="155">
        <v>0</v>
      </c>
      <c r="AE278" s="155">
        <v>0</v>
      </c>
      <c r="AF278" s="155">
        <v>0</v>
      </c>
      <c r="AG278" s="155">
        <v>0</v>
      </c>
      <c r="AH278" s="155">
        <v>0</v>
      </c>
      <c r="AI278" s="155">
        <v>0</v>
      </c>
      <c r="AJ278" s="155">
        <v>0</v>
      </c>
      <c r="AK278" s="155">
        <v>0</v>
      </c>
      <c r="AL278" s="155">
        <v>0</v>
      </c>
      <c r="AM278" s="155">
        <v>0</v>
      </c>
      <c r="AN278" s="155">
        <v>0</v>
      </c>
      <c r="AO278" s="155">
        <v>0</v>
      </c>
      <c r="AP278" s="155">
        <v>0</v>
      </c>
    </row>
    <row r="279" spans="1:42" ht="15.6" x14ac:dyDescent="0.3">
      <c r="A279" s="180" t="s">
        <v>573</v>
      </c>
      <c r="B279" s="179">
        <v>2</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0</v>
      </c>
      <c r="T279" s="155">
        <v>0</v>
      </c>
      <c r="U279" s="155">
        <v>0</v>
      </c>
      <c r="V279" s="155">
        <v>0</v>
      </c>
      <c r="W279" s="155">
        <v>0</v>
      </c>
      <c r="X279" s="155">
        <v>0</v>
      </c>
      <c r="Y279" s="155">
        <v>0</v>
      </c>
      <c r="Z279" s="155">
        <v>0</v>
      </c>
      <c r="AA279" s="155">
        <v>0</v>
      </c>
      <c r="AB279" s="155">
        <v>0</v>
      </c>
      <c r="AC279" s="155">
        <v>0</v>
      </c>
      <c r="AD279" s="155">
        <v>0</v>
      </c>
      <c r="AE279" s="155">
        <v>0</v>
      </c>
      <c r="AF279" s="155">
        <v>0</v>
      </c>
      <c r="AG279" s="155">
        <v>1</v>
      </c>
      <c r="AH279" s="155">
        <v>0</v>
      </c>
      <c r="AI279" s="155">
        <v>0</v>
      </c>
      <c r="AJ279" s="155">
        <v>0</v>
      </c>
      <c r="AK279" s="155">
        <v>0</v>
      </c>
      <c r="AL279" s="155">
        <v>0</v>
      </c>
      <c r="AM279" s="155">
        <v>0</v>
      </c>
      <c r="AN279" s="155">
        <v>0</v>
      </c>
      <c r="AO279" s="155">
        <v>0</v>
      </c>
      <c r="AP279" s="155">
        <v>1</v>
      </c>
    </row>
    <row r="280" spans="1:42" ht="15.6" x14ac:dyDescent="0.3">
      <c r="A280" s="180" t="s">
        <v>597</v>
      </c>
      <c r="B280" s="179">
        <v>1</v>
      </c>
      <c r="C280" s="155">
        <v>0</v>
      </c>
      <c r="D280" s="155">
        <v>0</v>
      </c>
      <c r="E280" s="155">
        <v>0</v>
      </c>
      <c r="F280" s="155">
        <v>0</v>
      </c>
      <c r="G280" s="155">
        <v>0</v>
      </c>
      <c r="H280" s="155">
        <v>0</v>
      </c>
      <c r="I280" s="155">
        <v>0</v>
      </c>
      <c r="J280" s="155">
        <v>0</v>
      </c>
      <c r="K280" s="155">
        <v>0</v>
      </c>
      <c r="L280" s="155">
        <v>0</v>
      </c>
      <c r="M280" s="155">
        <v>0</v>
      </c>
      <c r="N280" s="155">
        <v>0</v>
      </c>
      <c r="O280" s="155">
        <v>0</v>
      </c>
      <c r="P280" s="155">
        <v>0</v>
      </c>
      <c r="Q280" s="155">
        <v>0</v>
      </c>
      <c r="R280" s="155">
        <v>0</v>
      </c>
      <c r="S280" s="155">
        <v>0</v>
      </c>
      <c r="T280" s="155">
        <v>0</v>
      </c>
      <c r="U280" s="155">
        <v>0</v>
      </c>
      <c r="V280" s="155">
        <v>0</v>
      </c>
      <c r="W280" s="155">
        <v>0</v>
      </c>
      <c r="X280" s="155">
        <v>0</v>
      </c>
      <c r="Y280" s="155">
        <v>0</v>
      </c>
      <c r="Z280" s="155">
        <v>0</v>
      </c>
      <c r="AA280" s="155">
        <v>0</v>
      </c>
      <c r="AB280" s="155">
        <v>0</v>
      </c>
      <c r="AC280" s="155">
        <v>0</v>
      </c>
      <c r="AD280" s="155">
        <v>0</v>
      </c>
      <c r="AE280" s="155">
        <v>0</v>
      </c>
      <c r="AF280" s="155">
        <v>0</v>
      </c>
      <c r="AG280" s="155">
        <v>1</v>
      </c>
      <c r="AH280" s="155">
        <v>0</v>
      </c>
      <c r="AI280" s="155">
        <v>0</v>
      </c>
      <c r="AJ280" s="155">
        <v>0</v>
      </c>
      <c r="AK280" s="155">
        <v>0</v>
      </c>
      <c r="AL280" s="155">
        <v>0</v>
      </c>
      <c r="AM280" s="155">
        <v>0</v>
      </c>
      <c r="AN280" s="155">
        <v>0</v>
      </c>
      <c r="AO280" s="155">
        <v>0</v>
      </c>
      <c r="AP280" s="155">
        <v>0</v>
      </c>
    </row>
    <row r="281" spans="1:42" ht="15.6" x14ac:dyDescent="0.3">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6" x14ac:dyDescent="0.3">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6" x14ac:dyDescent="0.3">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6" x14ac:dyDescent="0.3">
      <c r="A284" s="180" t="s">
        <v>623</v>
      </c>
      <c r="B284" s="179">
        <v>0</v>
      </c>
      <c r="C284" s="155">
        <v>0</v>
      </c>
      <c r="D284" s="155">
        <v>0</v>
      </c>
      <c r="E284" s="155">
        <v>0</v>
      </c>
      <c r="F284" s="155">
        <v>0</v>
      </c>
      <c r="G284" s="155">
        <v>0</v>
      </c>
      <c r="H284" s="155">
        <v>0</v>
      </c>
      <c r="I284" s="155">
        <v>0</v>
      </c>
      <c r="J284" s="155">
        <v>0</v>
      </c>
      <c r="K284" s="155">
        <v>0</v>
      </c>
      <c r="L284" s="155">
        <v>0</v>
      </c>
      <c r="M284" s="155">
        <v>0</v>
      </c>
      <c r="N284" s="155">
        <v>0</v>
      </c>
      <c r="O284" s="155">
        <v>0</v>
      </c>
      <c r="P284" s="155">
        <v>0</v>
      </c>
      <c r="Q284" s="155">
        <v>0</v>
      </c>
      <c r="R284" s="155">
        <v>0</v>
      </c>
      <c r="S284" s="155">
        <v>0</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0</v>
      </c>
    </row>
    <row r="285" spans="1:42" ht="15.6" x14ac:dyDescent="0.3">
      <c r="A285" s="180" t="s">
        <v>783</v>
      </c>
      <c r="B285" s="179">
        <v>0</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0</v>
      </c>
      <c r="T285" s="155">
        <v>0</v>
      </c>
      <c r="U285" s="155">
        <v>0</v>
      </c>
      <c r="V285" s="155">
        <v>0</v>
      </c>
      <c r="W285" s="155">
        <v>0</v>
      </c>
      <c r="X285" s="155">
        <v>0</v>
      </c>
      <c r="Y285" s="155">
        <v>0</v>
      </c>
      <c r="Z285" s="155">
        <v>0</v>
      </c>
      <c r="AA285" s="155">
        <v>0</v>
      </c>
      <c r="AB285" s="155">
        <v>0</v>
      </c>
      <c r="AC285" s="155">
        <v>0</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6" x14ac:dyDescent="0.3">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6" x14ac:dyDescent="0.3">
      <c r="A287" s="180" t="s">
        <v>494</v>
      </c>
      <c r="B287" s="179">
        <v>2</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2</v>
      </c>
      <c r="T287" s="155">
        <v>0</v>
      </c>
      <c r="U287" s="155">
        <v>0</v>
      </c>
      <c r="V287" s="155">
        <v>0</v>
      </c>
      <c r="W287" s="155">
        <v>0</v>
      </c>
      <c r="X287" s="155">
        <v>0</v>
      </c>
      <c r="Y287" s="155">
        <v>0</v>
      </c>
      <c r="Z287" s="155">
        <v>0</v>
      </c>
      <c r="AA287" s="155">
        <v>0</v>
      </c>
      <c r="AB287" s="155">
        <v>0</v>
      </c>
      <c r="AC287" s="155">
        <v>0</v>
      </c>
      <c r="AD287" s="155">
        <v>0</v>
      </c>
      <c r="AE287" s="155">
        <v>0</v>
      </c>
      <c r="AF287" s="155">
        <v>0</v>
      </c>
      <c r="AG287" s="155">
        <v>0</v>
      </c>
      <c r="AH287" s="155">
        <v>0</v>
      </c>
      <c r="AI287" s="155">
        <v>0</v>
      </c>
      <c r="AJ287" s="155">
        <v>0</v>
      </c>
      <c r="AK287" s="155">
        <v>0</v>
      </c>
      <c r="AL287" s="155">
        <v>0</v>
      </c>
      <c r="AM287" s="155">
        <v>0</v>
      </c>
      <c r="AN287" s="155">
        <v>0</v>
      </c>
      <c r="AO287" s="155">
        <v>0</v>
      </c>
      <c r="AP287" s="155">
        <v>0</v>
      </c>
    </row>
    <row r="288" spans="1:42" ht="15.6" x14ac:dyDescent="0.3">
      <c r="A288" s="180" t="s">
        <v>784</v>
      </c>
      <c r="B288" s="179">
        <v>3</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3</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6" x14ac:dyDescent="0.3">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6" x14ac:dyDescent="0.3">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6" x14ac:dyDescent="0.3">
      <c r="A291" s="180" t="s">
        <v>574</v>
      </c>
      <c r="B291" s="179">
        <v>0</v>
      </c>
      <c r="C291" s="155">
        <v>0</v>
      </c>
      <c r="D291" s="155">
        <v>0</v>
      </c>
      <c r="E291" s="155">
        <v>0</v>
      </c>
      <c r="F291" s="155">
        <v>0</v>
      </c>
      <c r="G291" s="155">
        <v>0</v>
      </c>
      <c r="H291" s="155">
        <v>0</v>
      </c>
      <c r="I291" s="155">
        <v>0</v>
      </c>
      <c r="J291" s="155">
        <v>0</v>
      </c>
      <c r="K291" s="155">
        <v>0</v>
      </c>
      <c r="L291" s="155">
        <v>0</v>
      </c>
      <c r="M291" s="155">
        <v>0</v>
      </c>
      <c r="N291" s="155">
        <v>0</v>
      </c>
      <c r="O291" s="155">
        <v>0</v>
      </c>
      <c r="P291" s="155">
        <v>0</v>
      </c>
      <c r="Q291" s="155">
        <v>0</v>
      </c>
      <c r="R291" s="155">
        <v>0</v>
      </c>
      <c r="S291" s="155">
        <v>0</v>
      </c>
      <c r="T291" s="155">
        <v>0</v>
      </c>
      <c r="U291" s="155">
        <v>0</v>
      </c>
      <c r="V291" s="155">
        <v>0</v>
      </c>
      <c r="W291" s="155">
        <v>0</v>
      </c>
      <c r="X291" s="155">
        <v>0</v>
      </c>
      <c r="Y291" s="155">
        <v>0</v>
      </c>
      <c r="Z291" s="155">
        <v>0</v>
      </c>
      <c r="AA291" s="155">
        <v>0</v>
      </c>
      <c r="AB291" s="155">
        <v>0</v>
      </c>
      <c r="AC291" s="155">
        <v>0</v>
      </c>
      <c r="AD291" s="155">
        <v>0</v>
      </c>
      <c r="AE291" s="155">
        <v>0</v>
      </c>
      <c r="AF291" s="155">
        <v>0</v>
      </c>
      <c r="AG291" s="155">
        <v>0</v>
      </c>
      <c r="AH291" s="155">
        <v>0</v>
      </c>
      <c r="AI291" s="155">
        <v>0</v>
      </c>
      <c r="AJ291" s="155">
        <v>0</v>
      </c>
      <c r="AK291" s="155">
        <v>0</v>
      </c>
      <c r="AL291" s="155">
        <v>0</v>
      </c>
      <c r="AM291" s="155">
        <v>0</v>
      </c>
      <c r="AN291" s="155">
        <v>0</v>
      </c>
      <c r="AO291" s="155">
        <v>0</v>
      </c>
      <c r="AP291" s="155">
        <v>0</v>
      </c>
    </row>
    <row r="292" spans="1:42" ht="15.6" x14ac:dyDescent="0.3">
      <c r="A292" s="180" t="s">
        <v>787</v>
      </c>
      <c r="B292" s="179">
        <v>62</v>
      </c>
      <c r="C292" s="155">
        <v>0</v>
      </c>
      <c r="D292" s="155">
        <v>0</v>
      </c>
      <c r="E292" s="155">
        <v>1</v>
      </c>
      <c r="F292" s="155">
        <v>0</v>
      </c>
      <c r="G292" s="155">
        <v>0</v>
      </c>
      <c r="H292" s="155">
        <v>8</v>
      </c>
      <c r="I292" s="155">
        <v>0</v>
      </c>
      <c r="J292" s="155">
        <v>0</v>
      </c>
      <c r="K292" s="155">
        <v>0</v>
      </c>
      <c r="L292" s="155">
        <v>0</v>
      </c>
      <c r="M292" s="155">
        <v>0</v>
      </c>
      <c r="N292" s="155">
        <v>0</v>
      </c>
      <c r="O292" s="155">
        <v>0</v>
      </c>
      <c r="P292" s="155">
        <v>0</v>
      </c>
      <c r="Q292" s="155">
        <v>0</v>
      </c>
      <c r="R292" s="155">
        <v>0</v>
      </c>
      <c r="S292" s="155">
        <v>27</v>
      </c>
      <c r="T292" s="155">
        <v>0</v>
      </c>
      <c r="U292" s="155">
        <v>0</v>
      </c>
      <c r="V292" s="155">
        <v>0</v>
      </c>
      <c r="W292" s="155">
        <v>0</v>
      </c>
      <c r="X292" s="155">
        <v>0</v>
      </c>
      <c r="Y292" s="155">
        <v>0</v>
      </c>
      <c r="Z292" s="155">
        <v>0</v>
      </c>
      <c r="AA292" s="155">
        <v>0</v>
      </c>
      <c r="AB292" s="155">
        <v>0</v>
      </c>
      <c r="AC292" s="155">
        <v>10</v>
      </c>
      <c r="AD292" s="155">
        <v>0</v>
      </c>
      <c r="AE292" s="155">
        <v>0</v>
      </c>
      <c r="AF292" s="155">
        <v>0</v>
      </c>
      <c r="AG292" s="155">
        <v>14</v>
      </c>
      <c r="AH292" s="155">
        <v>2</v>
      </c>
      <c r="AI292" s="155">
        <v>0</v>
      </c>
      <c r="AJ292" s="155">
        <v>0</v>
      </c>
      <c r="AK292" s="155">
        <v>0</v>
      </c>
      <c r="AL292" s="155">
        <v>0</v>
      </c>
      <c r="AM292" s="155">
        <v>0</v>
      </c>
      <c r="AN292" s="155">
        <v>0</v>
      </c>
      <c r="AO292" s="155">
        <v>0</v>
      </c>
      <c r="AP292" s="155">
        <v>0</v>
      </c>
    </row>
    <row r="293" spans="1:42" ht="15.6" x14ac:dyDescent="0.3">
      <c r="A293" s="180" t="s">
        <v>788</v>
      </c>
      <c r="B293" s="179">
        <v>2</v>
      </c>
      <c r="C293" s="155">
        <v>0</v>
      </c>
      <c r="D293" s="155">
        <v>0</v>
      </c>
      <c r="E293" s="155">
        <v>0</v>
      </c>
      <c r="F293" s="155">
        <v>0</v>
      </c>
      <c r="G293" s="155">
        <v>0</v>
      </c>
      <c r="H293" s="155">
        <v>1</v>
      </c>
      <c r="I293" s="155">
        <v>0</v>
      </c>
      <c r="J293" s="155">
        <v>0</v>
      </c>
      <c r="K293" s="155">
        <v>0</v>
      </c>
      <c r="L293" s="155">
        <v>0</v>
      </c>
      <c r="M293" s="155">
        <v>0</v>
      </c>
      <c r="N293" s="155">
        <v>0</v>
      </c>
      <c r="O293" s="155">
        <v>0</v>
      </c>
      <c r="P293" s="155">
        <v>0</v>
      </c>
      <c r="Q293" s="155">
        <v>0</v>
      </c>
      <c r="R293" s="155">
        <v>0</v>
      </c>
      <c r="S293" s="155">
        <v>1</v>
      </c>
      <c r="T293" s="155">
        <v>0</v>
      </c>
      <c r="U293" s="155">
        <v>0</v>
      </c>
      <c r="V293" s="155">
        <v>0</v>
      </c>
      <c r="W293" s="155">
        <v>0</v>
      </c>
      <c r="X293" s="155">
        <v>0</v>
      </c>
      <c r="Y293" s="155">
        <v>0</v>
      </c>
      <c r="Z293" s="155">
        <v>0</v>
      </c>
      <c r="AA293" s="155">
        <v>0</v>
      </c>
      <c r="AB293" s="155">
        <v>0</v>
      </c>
      <c r="AC293" s="155">
        <v>0</v>
      </c>
      <c r="AD293" s="155">
        <v>0</v>
      </c>
      <c r="AE293" s="155">
        <v>0</v>
      </c>
      <c r="AF293" s="155">
        <v>0</v>
      </c>
      <c r="AG293" s="155">
        <v>0</v>
      </c>
      <c r="AH293" s="155">
        <v>0</v>
      </c>
      <c r="AI293" s="155">
        <v>0</v>
      </c>
      <c r="AJ293" s="155">
        <v>0</v>
      </c>
      <c r="AK293" s="155">
        <v>0</v>
      </c>
      <c r="AL293" s="155">
        <v>0</v>
      </c>
      <c r="AM293" s="155">
        <v>0</v>
      </c>
      <c r="AN293" s="155">
        <v>0</v>
      </c>
      <c r="AO293" s="155">
        <v>0</v>
      </c>
      <c r="AP293" s="155">
        <v>0</v>
      </c>
    </row>
    <row r="294" spans="1:42" ht="15.6" x14ac:dyDescent="0.3">
      <c r="A294" s="180" t="s">
        <v>789</v>
      </c>
      <c r="B294" s="179">
        <v>10</v>
      </c>
      <c r="C294" s="155">
        <v>0</v>
      </c>
      <c r="D294" s="155">
        <v>0</v>
      </c>
      <c r="E294" s="155">
        <v>0</v>
      </c>
      <c r="F294" s="155">
        <v>0</v>
      </c>
      <c r="G294" s="155">
        <v>0</v>
      </c>
      <c r="H294" s="155">
        <v>0</v>
      </c>
      <c r="I294" s="155">
        <v>0</v>
      </c>
      <c r="J294" s="155">
        <v>0</v>
      </c>
      <c r="K294" s="155">
        <v>0</v>
      </c>
      <c r="L294" s="155">
        <v>0</v>
      </c>
      <c r="M294" s="155">
        <v>0</v>
      </c>
      <c r="N294" s="155">
        <v>0</v>
      </c>
      <c r="O294" s="155">
        <v>0</v>
      </c>
      <c r="P294" s="155">
        <v>0</v>
      </c>
      <c r="Q294" s="155">
        <v>0</v>
      </c>
      <c r="R294" s="155">
        <v>0</v>
      </c>
      <c r="S294" s="155">
        <v>6</v>
      </c>
      <c r="T294" s="155">
        <v>0</v>
      </c>
      <c r="U294" s="155">
        <v>0</v>
      </c>
      <c r="V294" s="155">
        <v>0</v>
      </c>
      <c r="W294" s="155">
        <v>0</v>
      </c>
      <c r="X294" s="155">
        <v>0</v>
      </c>
      <c r="Y294" s="155">
        <v>0</v>
      </c>
      <c r="Z294" s="155">
        <v>0</v>
      </c>
      <c r="AA294" s="155">
        <v>0</v>
      </c>
      <c r="AB294" s="155">
        <v>0</v>
      </c>
      <c r="AC294" s="155">
        <v>1</v>
      </c>
      <c r="AD294" s="155">
        <v>0</v>
      </c>
      <c r="AE294" s="155">
        <v>0</v>
      </c>
      <c r="AF294" s="155">
        <v>0</v>
      </c>
      <c r="AG294" s="155">
        <v>2</v>
      </c>
      <c r="AH294" s="155">
        <v>0</v>
      </c>
      <c r="AI294" s="155">
        <v>0</v>
      </c>
      <c r="AJ294" s="155">
        <v>0</v>
      </c>
      <c r="AK294" s="155">
        <v>0</v>
      </c>
      <c r="AL294" s="155">
        <v>0</v>
      </c>
      <c r="AM294" s="155">
        <v>1</v>
      </c>
      <c r="AN294" s="155">
        <v>0</v>
      </c>
      <c r="AO294" s="155">
        <v>0</v>
      </c>
      <c r="AP294" s="155">
        <v>0</v>
      </c>
    </row>
    <row r="295" spans="1:42" ht="15.6" x14ac:dyDescent="0.3">
      <c r="A295" s="180" t="s">
        <v>534</v>
      </c>
      <c r="B295" s="179">
        <v>0</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0</v>
      </c>
      <c r="AP295" s="155">
        <v>0</v>
      </c>
    </row>
    <row r="296" spans="1:42" ht="15.6" x14ac:dyDescent="0.3">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6" x14ac:dyDescent="0.3">
      <c r="A297" s="180" t="s">
        <v>791</v>
      </c>
      <c r="B297" s="179">
        <v>1</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1</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0</v>
      </c>
      <c r="AI297" s="155">
        <v>0</v>
      </c>
      <c r="AJ297" s="155">
        <v>0</v>
      </c>
      <c r="AK297" s="155">
        <v>0</v>
      </c>
      <c r="AL297" s="155">
        <v>0</v>
      </c>
      <c r="AM297" s="155">
        <v>0</v>
      </c>
      <c r="AN297" s="155">
        <v>0</v>
      </c>
      <c r="AO297" s="155">
        <v>0</v>
      </c>
      <c r="AP297" s="155">
        <v>0</v>
      </c>
    </row>
    <row r="298" spans="1:42" ht="15.6" x14ac:dyDescent="0.3">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6" x14ac:dyDescent="0.3">
      <c r="A299" s="180" t="s">
        <v>535</v>
      </c>
      <c r="B299" s="179">
        <v>35</v>
      </c>
      <c r="C299" s="155">
        <v>0</v>
      </c>
      <c r="D299" s="155">
        <v>0</v>
      </c>
      <c r="E299" s="155">
        <v>5</v>
      </c>
      <c r="F299" s="155">
        <v>0</v>
      </c>
      <c r="G299" s="155">
        <v>0</v>
      </c>
      <c r="H299" s="155">
        <v>1</v>
      </c>
      <c r="I299" s="155">
        <v>0</v>
      </c>
      <c r="J299" s="155">
        <v>0</v>
      </c>
      <c r="K299" s="155">
        <v>0</v>
      </c>
      <c r="L299" s="155">
        <v>0</v>
      </c>
      <c r="M299" s="155">
        <v>2</v>
      </c>
      <c r="N299" s="155">
        <v>0</v>
      </c>
      <c r="O299" s="155">
        <v>0</v>
      </c>
      <c r="P299" s="155">
        <v>0</v>
      </c>
      <c r="Q299" s="155">
        <v>0</v>
      </c>
      <c r="R299" s="155">
        <v>0</v>
      </c>
      <c r="S299" s="155">
        <v>11</v>
      </c>
      <c r="T299" s="155">
        <v>1</v>
      </c>
      <c r="U299" s="155">
        <v>0</v>
      </c>
      <c r="V299" s="155">
        <v>0</v>
      </c>
      <c r="W299" s="155">
        <v>0</v>
      </c>
      <c r="X299" s="155">
        <v>0</v>
      </c>
      <c r="Y299" s="155">
        <v>0</v>
      </c>
      <c r="Z299" s="155">
        <v>0</v>
      </c>
      <c r="AA299" s="155">
        <v>0</v>
      </c>
      <c r="AB299" s="155">
        <v>0</v>
      </c>
      <c r="AC299" s="155">
        <v>3</v>
      </c>
      <c r="AD299" s="155">
        <v>0</v>
      </c>
      <c r="AE299" s="155">
        <v>2</v>
      </c>
      <c r="AF299" s="155">
        <v>0</v>
      </c>
      <c r="AG299" s="155">
        <v>7</v>
      </c>
      <c r="AH299" s="155">
        <v>0</v>
      </c>
      <c r="AI299" s="155">
        <v>0</v>
      </c>
      <c r="AJ299" s="155">
        <v>0</v>
      </c>
      <c r="AK299" s="155">
        <v>0</v>
      </c>
      <c r="AL299" s="155">
        <v>0</v>
      </c>
      <c r="AM299" s="155">
        <v>0</v>
      </c>
      <c r="AN299" s="155">
        <v>0</v>
      </c>
      <c r="AO299" s="155">
        <v>0</v>
      </c>
      <c r="AP299" s="155">
        <v>3</v>
      </c>
    </row>
    <row r="300" spans="1:42" ht="15.6" x14ac:dyDescent="0.3">
      <c r="A300" s="180" t="s">
        <v>793</v>
      </c>
      <c r="B300" s="179">
        <v>1</v>
      </c>
      <c r="C300" s="155">
        <v>0</v>
      </c>
      <c r="D300" s="155">
        <v>0</v>
      </c>
      <c r="E300" s="155">
        <v>0</v>
      </c>
      <c r="F300" s="155">
        <v>0</v>
      </c>
      <c r="G300" s="155">
        <v>0</v>
      </c>
      <c r="H300" s="155">
        <v>1</v>
      </c>
      <c r="I300" s="155">
        <v>0</v>
      </c>
      <c r="J300" s="155">
        <v>0</v>
      </c>
      <c r="K300" s="155">
        <v>0</v>
      </c>
      <c r="L300" s="155">
        <v>0</v>
      </c>
      <c r="M300" s="155">
        <v>0</v>
      </c>
      <c r="N300" s="155">
        <v>0</v>
      </c>
      <c r="O300" s="155">
        <v>0</v>
      </c>
      <c r="P300" s="155">
        <v>0</v>
      </c>
      <c r="Q300" s="155">
        <v>0</v>
      </c>
      <c r="R300" s="155">
        <v>0</v>
      </c>
      <c r="S300" s="155">
        <v>0</v>
      </c>
      <c r="T300" s="155">
        <v>0</v>
      </c>
      <c r="U300" s="155">
        <v>0</v>
      </c>
      <c r="V300" s="155">
        <v>0</v>
      </c>
      <c r="W300" s="155">
        <v>0</v>
      </c>
      <c r="X300" s="155">
        <v>0</v>
      </c>
      <c r="Y300" s="155">
        <v>0</v>
      </c>
      <c r="Z300" s="155">
        <v>0</v>
      </c>
      <c r="AA300" s="155">
        <v>0</v>
      </c>
      <c r="AB300" s="155">
        <v>0</v>
      </c>
      <c r="AC300" s="155">
        <v>0</v>
      </c>
      <c r="AD300" s="155">
        <v>0</v>
      </c>
      <c r="AE300" s="155">
        <v>0</v>
      </c>
      <c r="AF300" s="155">
        <v>0</v>
      </c>
      <c r="AG300" s="155">
        <v>0</v>
      </c>
      <c r="AH300" s="155">
        <v>0</v>
      </c>
      <c r="AI300" s="155">
        <v>0</v>
      </c>
      <c r="AJ300" s="155">
        <v>0</v>
      </c>
      <c r="AK300" s="155">
        <v>0</v>
      </c>
      <c r="AL300" s="155">
        <v>0</v>
      </c>
      <c r="AM300" s="155">
        <v>0</v>
      </c>
      <c r="AN300" s="155">
        <v>0</v>
      </c>
      <c r="AO300" s="155">
        <v>0</v>
      </c>
      <c r="AP300" s="155">
        <v>0</v>
      </c>
    </row>
    <row r="301" spans="1:42" ht="15.6" x14ac:dyDescent="0.3">
      <c r="A301" s="180" t="s">
        <v>502</v>
      </c>
      <c r="B301" s="179">
        <v>3</v>
      </c>
      <c r="C301" s="155">
        <v>0</v>
      </c>
      <c r="D301" s="155">
        <v>0</v>
      </c>
      <c r="E301" s="155">
        <v>0</v>
      </c>
      <c r="F301" s="155">
        <v>0</v>
      </c>
      <c r="G301" s="155">
        <v>0</v>
      </c>
      <c r="H301" s="155">
        <v>0</v>
      </c>
      <c r="I301" s="155">
        <v>0</v>
      </c>
      <c r="J301" s="155">
        <v>0</v>
      </c>
      <c r="K301" s="155">
        <v>0</v>
      </c>
      <c r="L301" s="155">
        <v>0</v>
      </c>
      <c r="M301" s="155">
        <v>0</v>
      </c>
      <c r="N301" s="155">
        <v>0</v>
      </c>
      <c r="O301" s="155">
        <v>0</v>
      </c>
      <c r="P301" s="155">
        <v>0</v>
      </c>
      <c r="Q301" s="155">
        <v>0</v>
      </c>
      <c r="R301" s="155">
        <v>0</v>
      </c>
      <c r="S301" s="155">
        <v>1</v>
      </c>
      <c r="T301" s="155">
        <v>0</v>
      </c>
      <c r="U301" s="155">
        <v>0</v>
      </c>
      <c r="V301" s="155">
        <v>0</v>
      </c>
      <c r="W301" s="155">
        <v>0</v>
      </c>
      <c r="X301" s="155">
        <v>0</v>
      </c>
      <c r="Y301" s="155">
        <v>0</v>
      </c>
      <c r="Z301" s="155">
        <v>0</v>
      </c>
      <c r="AA301" s="155">
        <v>0</v>
      </c>
      <c r="AB301" s="155">
        <v>0</v>
      </c>
      <c r="AC301" s="155">
        <v>0</v>
      </c>
      <c r="AD301" s="155">
        <v>2</v>
      </c>
      <c r="AE301" s="155">
        <v>0</v>
      </c>
      <c r="AF301" s="155">
        <v>0</v>
      </c>
      <c r="AG301" s="155">
        <v>0</v>
      </c>
      <c r="AH301" s="155">
        <v>0</v>
      </c>
      <c r="AI301" s="155">
        <v>0</v>
      </c>
      <c r="AJ301" s="155">
        <v>0</v>
      </c>
      <c r="AK301" s="155">
        <v>0</v>
      </c>
      <c r="AL301" s="155">
        <v>0</v>
      </c>
      <c r="AM301" s="155">
        <v>0</v>
      </c>
      <c r="AN301" s="155">
        <v>0</v>
      </c>
      <c r="AO301" s="155">
        <v>0</v>
      </c>
      <c r="AP301" s="155">
        <v>0</v>
      </c>
    </row>
    <row r="302" spans="1:42" ht="15.6" x14ac:dyDescent="0.3">
      <c r="A302" s="180" t="s">
        <v>794</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6" x14ac:dyDescent="0.3">
      <c r="A303" s="180" t="s">
        <v>795</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6" x14ac:dyDescent="0.3">
      <c r="A304" s="180" t="s">
        <v>796</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6" x14ac:dyDescent="0.3">
      <c r="A305" s="180" t="s">
        <v>797</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6" x14ac:dyDescent="0.3">
      <c r="A306" s="180" t="s">
        <v>798</v>
      </c>
      <c r="B306" s="179">
        <v>0</v>
      </c>
      <c r="C306" s="155">
        <v>0</v>
      </c>
      <c r="D306" s="155">
        <v>0</v>
      </c>
      <c r="E306" s="155">
        <v>0</v>
      </c>
      <c r="F306" s="155">
        <v>0</v>
      </c>
      <c r="G306" s="155">
        <v>0</v>
      </c>
      <c r="H306" s="155">
        <v>0</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6" x14ac:dyDescent="0.3">
      <c r="A307" s="180" t="s">
        <v>600</v>
      </c>
      <c r="B307" s="179">
        <v>0</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0</v>
      </c>
      <c r="T307" s="155">
        <v>0</v>
      </c>
      <c r="U307" s="155">
        <v>0</v>
      </c>
      <c r="V307" s="155">
        <v>0</v>
      </c>
      <c r="W307" s="155">
        <v>0</v>
      </c>
      <c r="X307" s="155">
        <v>0</v>
      </c>
      <c r="Y307" s="155">
        <v>0</v>
      </c>
      <c r="Z307" s="155">
        <v>0</v>
      </c>
      <c r="AA307" s="155">
        <v>0</v>
      </c>
      <c r="AB307" s="155">
        <v>0</v>
      </c>
      <c r="AC307" s="155">
        <v>0</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6" x14ac:dyDescent="0.3">
      <c r="A308" s="180" t="s">
        <v>799</v>
      </c>
      <c r="B308" s="179">
        <v>0</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0</v>
      </c>
      <c r="T308" s="155">
        <v>0</v>
      </c>
      <c r="U308" s="155">
        <v>0</v>
      </c>
      <c r="V308" s="155">
        <v>0</v>
      </c>
      <c r="W308" s="155">
        <v>0</v>
      </c>
      <c r="X308" s="155">
        <v>0</v>
      </c>
      <c r="Y308" s="155">
        <v>0</v>
      </c>
      <c r="Z308" s="155">
        <v>0</v>
      </c>
      <c r="AA308" s="155">
        <v>0</v>
      </c>
      <c r="AB308" s="155">
        <v>0</v>
      </c>
      <c r="AC308" s="155">
        <v>0</v>
      </c>
      <c r="AD308" s="155">
        <v>0</v>
      </c>
      <c r="AE308" s="155">
        <v>0</v>
      </c>
      <c r="AF308" s="155">
        <v>0</v>
      </c>
      <c r="AG308" s="155">
        <v>0</v>
      </c>
      <c r="AH308" s="155">
        <v>0</v>
      </c>
      <c r="AI308" s="155">
        <v>0</v>
      </c>
      <c r="AJ308" s="155">
        <v>0</v>
      </c>
      <c r="AK308" s="155">
        <v>0</v>
      </c>
      <c r="AL308" s="155">
        <v>0</v>
      </c>
      <c r="AM308" s="155">
        <v>0</v>
      </c>
      <c r="AN308" s="155">
        <v>0</v>
      </c>
      <c r="AO308" s="155">
        <v>0</v>
      </c>
      <c r="AP308" s="155">
        <v>0</v>
      </c>
    </row>
    <row r="309" spans="1:42" ht="15.6" x14ac:dyDescent="0.3">
      <c r="A309" s="180" t="s">
        <v>800</v>
      </c>
      <c r="B309" s="179">
        <v>0</v>
      </c>
      <c r="C309" s="155">
        <v>0</v>
      </c>
      <c r="D309" s="155">
        <v>0</v>
      </c>
      <c r="E309" s="155">
        <v>0</v>
      </c>
      <c r="F309" s="155">
        <v>0</v>
      </c>
      <c r="G309" s="155">
        <v>0</v>
      </c>
      <c r="H309" s="155">
        <v>0</v>
      </c>
      <c r="I309" s="155">
        <v>0</v>
      </c>
      <c r="J309" s="155">
        <v>0</v>
      </c>
      <c r="K309" s="155">
        <v>0</v>
      </c>
      <c r="L309" s="155">
        <v>0</v>
      </c>
      <c r="M309" s="155">
        <v>0</v>
      </c>
      <c r="N309" s="155">
        <v>0</v>
      </c>
      <c r="O309" s="155">
        <v>0</v>
      </c>
      <c r="P309" s="155">
        <v>0</v>
      </c>
      <c r="Q309" s="155">
        <v>0</v>
      </c>
      <c r="R309" s="155">
        <v>0</v>
      </c>
      <c r="S309" s="155">
        <v>0</v>
      </c>
      <c r="T309" s="155">
        <v>0</v>
      </c>
      <c r="U309" s="155">
        <v>0</v>
      </c>
      <c r="V309" s="155">
        <v>0</v>
      </c>
      <c r="W309" s="155">
        <v>0</v>
      </c>
      <c r="X309" s="155">
        <v>0</v>
      </c>
      <c r="Y309" s="155">
        <v>0</v>
      </c>
      <c r="Z309" s="155">
        <v>0</v>
      </c>
      <c r="AA309" s="155">
        <v>0</v>
      </c>
      <c r="AB309" s="155">
        <v>0</v>
      </c>
      <c r="AC309" s="155">
        <v>0</v>
      </c>
      <c r="AD309" s="155">
        <v>0</v>
      </c>
      <c r="AE309" s="155">
        <v>0</v>
      </c>
      <c r="AF309" s="155">
        <v>0</v>
      </c>
      <c r="AG309" s="155">
        <v>0</v>
      </c>
      <c r="AH309" s="155">
        <v>0</v>
      </c>
      <c r="AI309" s="155">
        <v>0</v>
      </c>
      <c r="AJ309" s="155">
        <v>0</v>
      </c>
      <c r="AK309" s="155">
        <v>0</v>
      </c>
      <c r="AL309" s="155">
        <v>0</v>
      </c>
      <c r="AM309" s="155">
        <v>0</v>
      </c>
      <c r="AN309" s="155">
        <v>0</v>
      </c>
      <c r="AO309" s="155">
        <v>0</v>
      </c>
      <c r="AP309" s="155">
        <v>0</v>
      </c>
    </row>
    <row r="310" spans="1:42" ht="15.6" x14ac:dyDescent="0.3">
      <c r="A310" s="180" t="s">
        <v>315</v>
      </c>
      <c r="B310" s="179">
        <v>15409</v>
      </c>
      <c r="C310" s="179">
        <v>17</v>
      </c>
      <c r="D310" s="179">
        <v>67</v>
      </c>
      <c r="E310" s="179">
        <v>321</v>
      </c>
      <c r="F310" s="179">
        <v>75</v>
      </c>
      <c r="G310" s="179">
        <v>139</v>
      </c>
      <c r="H310" s="179">
        <v>1494</v>
      </c>
      <c r="I310" s="179">
        <v>1</v>
      </c>
      <c r="J310" s="179">
        <v>192</v>
      </c>
      <c r="K310" s="179">
        <v>35</v>
      </c>
      <c r="L310" s="179">
        <v>12</v>
      </c>
      <c r="M310" s="179">
        <v>100</v>
      </c>
      <c r="N310" s="179">
        <v>6</v>
      </c>
      <c r="O310" s="179">
        <v>90</v>
      </c>
      <c r="P310" s="179">
        <v>109</v>
      </c>
      <c r="Q310" s="179">
        <v>229</v>
      </c>
      <c r="R310" s="179">
        <v>82</v>
      </c>
      <c r="S310" s="179">
        <v>5718</v>
      </c>
      <c r="T310" s="179">
        <v>595</v>
      </c>
      <c r="U310" s="179">
        <v>67</v>
      </c>
      <c r="V310" s="179">
        <v>64</v>
      </c>
      <c r="W310" s="179">
        <v>124</v>
      </c>
      <c r="X310" s="179">
        <v>12</v>
      </c>
      <c r="Y310" s="179">
        <v>84</v>
      </c>
      <c r="Z310" s="179">
        <v>26</v>
      </c>
      <c r="AA310" s="179">
        <v>63</v>
      </c>
      <c r="AB310" s="179">
        <v>19</v>
      </c>
      <c r="AC310" s="179">
        <v>1493</v>
      </c>
      <c r="AD310" s="179">
        <v>54</v>
      </c>
      <c r="AE310" s="179">
        <v>149</v>
      </c>
      <c r="AF310" s="179">
        <v>28</v>
      </c>
      <c r="AG310" s="179">
        <v>1176</v>
      </c>
      <c r="AH310" s="179">
        <v>871</v>
      </c>
      <c r="AI310" s="179">
        <v>88</v>
      </c>
      <c r="AJ310" s="179">
        <v>611</v>
      </c>
      <c r="AK310" s="179">
        <v>8</v>
      </c>
      <c r="AL310" s="179">
        <v>135</v>
      </c>
      <c r="AM310" s="179">
        <v>433</v>
      </c>
      <c r="AN310" s="179">
        <v>107</v>
      </c>
      <c r="AO310" s="179">
        <v>143</v>
      </c>
      <c r="AP310" s="179">
        <v>372</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dc:creator>
  <cp:lastModifiedBy>Ashley Hunter</cp:lastModifiedBy>
  <cp:lastPrinted>2022-04-25T23:53:16Z</cp:lastPrinted>
  <dcterms:created xsi:type="dcterms:W3CDTF">1998-10-07T20:38:17Z</dcterms:created>
  <dcterms:modified xsi:type="dcterms:W3CDTF">2022-05-31T21:28:12Z</dcterms:modified>
</cp:coreProperties>
</file>