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stateofwa-my.sharepoint.com/personal/ashley_hunter_dol_wa_gov/Documents/WebTemp/Driver-Reports/"/>
    </mc:Choice>
  </mc:AlternateContent>
  <xr:revisionPtr revIDLastSave="0" documentId="8_{3A87D117-25B7-4B32-A0B1-C602B08482A6}" xr6:coauthVersionLast="47" xr6:coauthVersionMax="47" xr10:uidLastSave="{00000000-0000-0000-0000-000000000000}"/>
  <bookViews>
    <workbookView xWindow="1920" yWindow="1920" windowWidth="23040" windowHeight="12312" tabRatio="651" firstSheet="1" activeTab="5"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definedNames>
    <definedName name="AZMO">#REF!</definedName>
    <definedName name="AZMOYAG">#REF!</definedName>
    <definedName name="CAMO">#REF!</definedName>
    <definedName name="CAMOYAG">#REF!</definedName>
    <definedName name="casum">#REF!</definedName>
    <definedName name="casumyag">#REF!</definedName>
    <definedName name="county">#REF!</definedName>
    <definedName name="IDMO">#REF!</definedName>
    <definedName name="IDMOYAG">#REF!</definedName>
    <definedName name="notes">#REF!</definedName>
    <definedName name="ORMO">#REF!</definedName>
    <definedName name="ORMOYAG">#REF!</definedName>
    <definedName name="osdr">#REF!</definedName>
    <definedName name="osumyag">#REF!</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#REF!</definedName>
    <definedName name="this">#REF!</definedName>
    <definedName name="tsum">#REF!</definedName>
    <definedName name="tsumyag">#REF!</definedName>
    <definedName name="ttsum">#REF!</definedName>
    <definedName name="TXMO">#REF!</definedName>
    <definedName name="TXMOYAG">#REF!</definedName>
    <definedName name="wasum">#REF!</definedName>
    <definedName name="wasumyag">#REF!</definedName>
    <definedName name="wm">#REF!</definedName>
    <definedName name="wmy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9" l="1"/>
  <c r="D12" i="19"/>
  <c r="G11" i="19"/>
  <c r="D11" i="19"/>
  <c r="G10" i="19"/>
  <c r="D10" i="19"/>
  <c r="G9" i="19"/>
  <c r="D9" i="19"/>
  <c r="G8" i="19"/>
  <c r="D8" i="19"/>
  <c r="G5" i="19"/>
  <c r="D5" i="19"/>
  <c r="F12" i="19"/>
  <c r="C12" i="19"/>
  <c r="F11" i="19"/>
  <c r="C11" i="19"/>
  <c r="F10" i="19"/>
  <c r="C10" i="19"/>
  <c r="F9" i="19"/>
  <c r="C9" i="19"/>
  <c r="F8" i="19"/>
  <c r="C8" i="19"/>
  <c r="F5" i="19"/>
  <c r="C5" i="19"/>
  <c r="D3" i="19"/>
  <c r="G17" i="19"/>
  <c r="G16" i="19"/>
  <c r="D17" i="19"/>
  <c r="D16" i="19"/>
  <c r="B480" i="18"/>
  <c r="D480" i="18"/>
  <c r="F480" i="18"/>
  <c r="W480" i="18" s="1"/>
  <c r="H480" i="18"/>
  <c r="J480" i="18"/>
  <c r="L480" i="18" s="1"/>
  <c r="N480" i="18"/>
  <c r="P480" i="18"/>
  <c r="R480" i="18"/>
  <c r="T480" i="18"/>
  <c r="AC480" i="18"/>
  <c r="Z480" i="18" s="1"/>
  <c r="AD480" i="18"/>
  <c r="AL480" i="18"/>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DA493" i="21"/>
  <c r="DB493" i="21"/>
  <c r="DC493" i="21"/>
  <c r="CD493" i="21"/>
  <c r="CE493" i="21"/>
  <c r="CF493" i="21"/>
  <c r="CG493" i="21"/>
  <c r="CH493" i="21"/>
  <c r="BW493" i="21"/>
  <c r="BX493" i="21"/>
  <c r="BZ493" i="21"/>
  <c r="CA493" i="21" s="1"/>
  <c r="BQ493" i="21"/>
  <c r="BS493" i="21" s="1"/>
  <c r="Y480" i="18" l="1"/>
  <c r="X480" i="18"/>
  <c r="V480" i="18"/>
  <c r="AG480" i="18"/>
  <c r="AI480" i="18" s="1"/>
  <c r="AJ480" i="18" s="1"/>
  <c r="AK480" i="18" s="1"/>
  <c r="AE480" i="18"/>
  <c r="C4" i="24" l="1"/>
  <c r="B479" i="18"/>
  <c r="D479" i="18" s="1"/>
  <c r="F479" i="18"/>
  <c r="H479" i="18"/>
  <c r="J479" i="18"/>
  <c r="X479" i="18" s="1"/>
  <c r="L479" i="18"/>
  <c r="N479" i="18"/>
  <c r="Y479" i="18" s="1"/>
  <c r="P479" i="18"/>
  <c r="R479" i="18"/>
  <c r="Z479" i="18" s="1"/>
  <c r="T479" i="18"/>
  <c r="V479" i="18"/>
  <c r="W479" i="18"/>
  <c r="AC479" i="18"/>
  <c r="AD479" i="18"/>
  <c r="AE479" i="18"/>
  <c r="AG479" i="18"/>
  <c r="CD492" i="21"/>
  <c r="CE492" i="21"/>
  <c r="CF492" i="21"/>
  <c r="CG492" i="21"/>
  <c r="CH492" i="21"/>
  <c r="BW492" i="21"/>
  <c r="BX492" i="21" s="1"/>
  <c r="BZ492" i="21"/>
  <c r="BQ492" i="21"/>
  <c r="AI479" i="18" l="1"/>
  <c r="B478" i="18" l="1"/>
  <c r="D478" i="18"/>
  <c r="F478" i="18"/>
  <c r="H478" i="18"/>
  <c r="J478" i="18"/>
  <c r="X478" i="18" s="1"/>
  <c r="L478" i="18"/>
  <c r="N478" i="18"/>
  <c r="Y478" i="18" s="1"/>
  <c r="P478" i="18"/>
  <c r="R478" i="18"/>
  <c r="Z478" i="18" s="1"/>
  <c r="T478" i="18"/>
  <c r="V478" i="18"/>
  <c r="W478" i="18"/>
  <c r="AC478" i="18"/>
  <c r="AD478" i="18"/>
  <c r="AE478" i="18"/>
  <c r="AG478" i="18"/>
  <c r="AI478" i="18"/>
  <c r="CH491" i="21"/>
  <c r="CG491" i="21"/>
  <c r="CF491" i="21"/>
  <c r="CE491" i="21"/>
  <c r="CD491" i="21"/>
  <c r="BZ491" i="21"/>
  <c r="BW491" i="21"/>
  <c r="BX491" i="21" s="1"/>
  <c r="BQ491" i="21"/>
  <c r="BS491" i="21" s="1"/>
  <c r="DA491" i="21" l="1"/>
  <c r="DC491" i="21"/>
  <c r="DB491" i="21"/>
  <c r="B477" i="18" l="1"/>
  <c r="D477" i="18"/>
  <c r="F477" i="18"/>
  <c r="W477" i="18" s="1"/>
  <c r="H477" i="18"/>
  <c r="J477" i="18"/>
  <c r="L477" i="18" s="1"/>
  <c r="N477" i="18"/>
  <c r="P477" i="18"/>
  <c r="R477" i="18"/>
  <c r="T477" i="18"/>
  <c r="AC477" i="18"/>
  <c r="X477" i="18" s="1"/>
  <c r="DA490" i="21"/>
  <c r="DB490" i="21"/>
  <c r="DC490" i="21"/>
  <c r="BW490" i="21"/>
  <c r="BX490" i="21" s="1"/>
  <c r="CD490" i="21"/>
  <c r="CE490" i="21"/>
  <c r="CF490" i="21"/>
  <c r="CG490" i="21"/>
  <c r="CH490" i="21"/>
  <c r="BS490" i="21"/>
  <c r="BS492" i="21"/>
  <c r="BS494" i="21"/>
  <c r="E570" i="21"/>
  <c r="F570" i="21"/>
  <c r="G570" i="21"/>
  <c r="H570" i="21"/>
  <c r="I570" i="21"/>
  <c r="J570" i="21"/>
  <c r="K570" i="21"/>
  <c r="L570" i="21"/>
  <c r="M570" i="21"/>
  <c r="N570" i="21"/>
  <c r="O570" i="21"/>
  <c r="P570" i="21"/>
  <c r="Q570" i="21"/>
  <c r="R570" i="21"/>
  <c r="S570" i="21"/>
  <c r="T570" i="21"/>
  <c r="U570" i="21"/>
  <c r="V570" i="21"/>
  <c r="W570" i="21"/>
  <c r="X570" i="21"/>
  <c r="Y570" i="21"/>
  <c r="Z570" i="21"/>
  <c r="AA570" i="21"/>
  <c r="AB570" i="21"/>
  <c r="AC570" i="21"/>
  <c r="AD570" i="21"/>
  <c r="AE570" i="21"/>
  <c r="AF570" i="21"/>
  <c r="AG570" i="21"/>
  <c r="AH570" i="21"/>
  <c r="AI570" i="21"/>
  <c r="AJ570" i="21"/>
  <c r="AK570" i="21"/>
  <c r="AL570" i="21"/>
  <c r="AM570" i="21"/>
  <c r="AN570" i="21"/>
  <c r="AO570" i="21"/>
  <c r="AP570" i="21"/>
  <c r="AQ570" i="21"/>
  <c r="AR570" i="21"/>
  <c r="AS570" i="21"/>
  <c r="AT570" i="21"/>
  <c r="AU570" i="21"/>
  <c r="AV570" i="21"/>
  <c r="AW570" i="21"/>
  <c r="AX570" i="21"/>
  <c r="AY570" i="21"/>
  <c r="AZ570" i="21"/>
  <c r="BA570" i="21"/>
  <c r="BB570" i="21"/>
  <c r="BO570" i="21"/>
  <c r="BP570" i="21"/>
  <c r="D570" i="21"/>
  <c r="B476" i="18"/>
  <c r="D476" i="18"/>
  <c r="F476" i="18"/>
  <c r="W476" i="18" s="1"/>
  <c r="H476" i="18"/>
  <c r="J476" i="18"/>
  <c r="X476" i="18" s="1"/>
  <c r="N476" i="18"/>
  <c r="P476" i="18" s="1"/>
  <c r="R476" i="18"/>
  <c r="T476" i="18"/>
  <c r="AC476" i="18"/>
  <c r="Y476" i="18" s="1"/>
  <c r="DA489" i="21"/>
  <c r="DB489" i="21"/>
  <c r="DC489" i="21"/>
  <c r="CD489" i="21"/>
  <c r="CE489" i="21"/>
  <c r="CF489" i="21"/>
  <c r="CG489" i="21"/>
  <c r="CH489" i="21"/>
  <c r="BW489" i="21"/>
  <c r="BX489" i="21" s="1"/>
  <c r="BZ489" i="21"/>
  <c r="DA492" i="21" l="1"/>
  <c r="DC492" i="21"/>
  <c r="DB492" i="21"/>
  <c r="AG477" i="18"/>
  <c r="AI477" i="18" s="1"/>
  <c r="Y477" i="18"/>
  <c r="V477" i="18"/>
  <c r="AE477" i="18"/>
  <c r="AD477" i="18"/>
  <c r="Z477" i="18"/>
  <c r="Z476" i="18"/>
  <c r="AD476" i="18"/>
  <c r="AG476" i="18"/>
  <c r="AI476" i="18" s="1"/>
  <c r="V476" i="18"/>
  <c r="AE476" i="18"/>
  <c r="L476" i="18"/>
  <c r="B475" i="18" l="1"/>
  <c r="D475" i="18"/>
  <c r="F475" i="18"/>
  <c r="H475" i="18" s="1"/>
  <c r="J475" i="18"/>
  <c r="X475" i="18" s="1"/>
  <c r="N475" i="18"/>
  <c r="P475" i="18" s="1"/>
  <c r="R475" i="18"/>
  <c r="T475" i="18"/>
  <c r="AC475" i="18"/>
  <c r="Y475" i="18" s="1"/>
  <c r="AD475" i="18"/>
  <c r="DA487" i="21"/>
  <c r="DB487" i="21"/>
  <c r="DC487" i="21"/>
  <c r="DA488" i="21"/>
  <c r="DB488" i="21"/>
  <c r="DC488" i="21"/>
  <c r="BW488" i="21"/>
  <c r="BX488" i="21" s="1"/>
  <c r="BZ488" i="21"/>
  <c r="CD488" i="21"/>
  <c r="CE488" i="21"/>
  <c r="CF488" i="21"/>
  <c r="CG488" i="21"/>
  <c r="CH488" i="21"/>
  <c r="BS488" i="21"/>
  <c r="W475" i="18" l="1"/>
  <c r="AG475" i="18"/>
  <c r="AI475" i="18" s="1"/>
  <c r="V475" i="18"/>
  <c r="AE475" i="18"/>
  <c r="L475" i="18"/>
  <c r="Z475" i="18"/>
  <c r="B474" i="18"/>
  <c r="V474" i="18" s="1"/>
  <c r="D474" i="18"/>
  <c r="F474" i="18"/>
  <c r="W474" i="18" s="1"/>
  <c r="H474" i="18"/>
  <c r="J474" i="18"/>
  <c r="L474" i="18" s="1"/>
  <c r="N474" i="18"/>
  <c r="P474" i="18"/>
  <c r="R474" i="18"/>
  <c r="T474" i="18" s="1"/>
  <c r="AC474" i="18"/>
  <c r="AE474" i="18" s="1"/>
  <c r="AD474" i="18"/>
  <c r="Y474" i="18" l="1"/>
  <c r="X474" i="18"/>
  <c r="Z474" i="18"/>
  <c r="AG474" i="18"/>
  <c r="AI474" i="18" s="1"/>
  <c r="BW487" i="21" l="1"/>
  <c r="BX487" i="21"/>
  <c r="BZ487" i="21"/>
  <c r="CD487" i="21"/>
  <c r="CE487" i="21"/>
  <c r="CF487" i="21"/>
  <c r="CG487" i="21"/>
  <c r="CH487" i="21"/>
  <c r="BS487" i="21"/>
  <c r="BS486" i="21"/>
  <c r="B473" i="18" l="1"/>
  <c r="D473" i="18"/>
  <c r="F473" i="18"/>
  <c r="H473" i="18" s="1"/>
  <c r="J473" i="18"/>
  <c r="L473" i="18" s="1"/>
  <c r="N473" i="18"/>
  <c r="P473" i="18" s="1"/>
  <c r="R473" i="18"/>
  <c r="T473" i="18"/>
  <c r="V473" i="18"/>
  <c r="X473" i="18"/>
  <c r="Y473" i="18"/>
  <c r="Z473" i="18"/>
  <c r="AC473" i="18"/>
  <c r="AE473" i="18" s="1"/>
  <c r="AD473" i="18"/>
  <c r="AG473" i="18"/>
  <c r="AI473" i="18"/>
  <c r="DA486" i="21"/>
  <c r="DB486" i="21"/>
  <c r="DC486" i="21"/>
  <c r="CD486" i="21"/>
  <c r="CE486" i="21"/>
  <c r="CF486" i="21"/>
  <c r="CG486" i="21"/>
  <c r="CH486" i="21"/>
  <c r="BW486" i="21"/>
  <c r="BX486" i="21"/>
  <c r="BZ486" i="21"/>
  <c r="W473" i="18" l="1"/>
  <c r="B472" i="18"/>
  <c r="D472" i="18" s="1"/>
  <c r="F472" i="18"/>
  <c r="H472" i="18" s="1"/>
  <c r="J472" i="18"/>
  <c r="X472" i="18" s="1"/>
  <c r="L472" i="18"/>
  <c r="N472" i="18"/>
  <c r="Y472" i="18" s="1"/>
  <c r="R472" i="18"/>
  <c r="Z472" i="18" s="1"/>
  <c r="T472" i="18"/>
  <c r="V472" i="18"/>
  <c r="W472" i="18"/>
  <c r="AC472" i="18"/>
  <c r="AD472" i="18"/>
  <c r="AE472" i="18"/>
  <c r="AG472" i="18"/>
  <c r="AI472" i="18"/>
  <c r="DA485" i="21"/>
  <c r="DB485" i="21"/>
  <c r="DC485" i="21"/>
  <c r="BW485" i="21"/>
  <c r="BX485" i="21"/>
  <c r="BZ485" i="21"/>
  <c r="CD485" i="21"/>
  <c r="CE485" i="21"/>
  <c r="CF485" i="21"/>
  <c r="CG485" i="21"/>
  <c r="CH485" i="21"/>
  <c r="BS485" i="21"/>
  <c r="B471" i="18"/>
  <c r="D471" i="18"/>
  <c r="F471" i="18"/>
  <c r="H471" i="18"/>
  <c r="J471" i="18"/>
  <c r="L471" i="18"/>
  <c r="N471" i="18"/>
  <c r="P471" i="18" s="1"/>
  <c r="R471" i="18"/>
  <c r="Z471" i="18" s="1"/>
  <c r="T471" i="18"/>
  <c r="V471" i="18"/>
  <c r="X471" i="18"/>
  <c r="Y471" i="18"/>
  <c r="AC471" i="18"/>
  <c r="AD471" i="18" s="1"/>
  <c r="AG471" i="18"/>
  <c r="DA482" i="21"/>
  <c r="DB482" i="21"/>
  <c r="DC482" i="21"/>
  <c r="DA483" i="21"/>
  <c r="DB483" i="21"/>
  <c r="DC483" i="21"/>
  <c r="DA484" i="21"/>
  <c r="DB484" i="21"/>
  <c r="DC484" i="21"/>
  <c r="BW484" i="21"/>
  <c r="BX484" i="21"/>
  <c r="BZ484" i="21"/>
  <c r="CD484" i="21"/>
  <c r="CE484" i="21"/>
  <c r="CF484" i="21"/>
  <c r="CG484" i="21"/>
  <c r="CH484" i="21"/>
  <c r="BQ484" i="21"/>
  <c r="BQ485" i="21"/>
  <c r="BQ486" i="21"/>
  <c r="BQ487" i="21"/>
  <c r="BQ488" i="21"/>
  <c r="BQ489" i="21"/>
  <c r="BS489" i="21" s="1"/>
  <c r="BQ490" i="21"/>
  <c r="BQ570" i="21" l="1"/>
  <c r="AI471" i="18"/>
  <c r="P472" i="18"/>
  <c r="W471" i="18"/>
  <c r="AE471" i="18"/>
  <c r="B470" i="18" l="1"/>
  <c r="F470" i="18"/>
  <c r="J470" i="18"/>
  <c r="N470" i="18"/>
  <c r="R470" i="18"/>
  <c r="AC470" i="18"/>
  <c r="W470" i="18" l="1"/>
  <c r="Z470" i="18"/>
  <c r="Y470" i="18"/>
  <c r="X470" i="18"/>
  <c r="V470" i="18"/>
  <c r="AG470" i="18"/>
  <c r="AI470" i="18" l="1"/>
  <c r="BW483" i="21"/>
  <c r="BZ483" i="21"/>
  <c r="CD483" i="21"/>
  <c r="CE483" i="21"/>
  <c r="CF483" i="21"/>
  <c r="CG483" i="21"/>
  <c r="CH483" i="21"/>
  <c r="BQ483" i="21"/>
  <c r="B469" i="18"/>
  <c r="F469" i="18"/>
  <c r="J469" i="18"/>
  <c r="N469" i="18"/>
  <c r="R469" i="18"/>
  <c r="AC469" i="18"/>
  <c r="X469" i="18" s="1"/>
  <c r="CD482" i="21"/>
  <c r="CE482" i="21"/>
  <c r="CF482" i="21"/>
  <c r="CG482" i="21"/>
  <c r="CH482" i="21"/>
  <c r="BW482" i="21"/>
  <c r="BZ482" i="21"/>
  <c r="BQ482" i="21"/>
  <c r="W469" i="18" l="1"/>
  <c r="V469" i="18"/>
  <c r="AG469" i="18"/>
  <c r="AI469" i="18" s="1"/>
  <c r="Z469" i="18"/>
  <c r="Y469" i="18"/>
  <c r="B468" i="18" l="1"/>
  <c r="F468" i="18"/>
  <c r="J468" i="18"/>
  <c r="N468" i="18"/>
  <c r="R468" i="18"/>
  <c r="AC468" i="18"/>
  <c r="AL479" i="18"/>
  <c r="Y468" i="18" l="1"/>
  <c r="X468" i="18"/>
  <c r="W468" i="18"/>
  <c r="Z468" i="18"/>
  <c r="V468" i="18"/>
  <c r="AG468" i="18"/>
  <c r="AI468" i="18" s="1"/>
  <c r="AJ479" i="18" s="1"/>
  <c r="AK479" i="18" s="1"/>
  <c r="BW481" i="21" l="1"/>
  <c r="BZ481" i="21"/>
  <c r="CD481" i="21"/>
  <c r="CE481" i="21"/>
  <c r="CF481" i="21"/>
  <c r="CG481" i="21"/>
  <c r="CH481" i="21"/>
  <c r="BQ481" i="21"/>
  <c r="B467" i="18"/>
  <c r="V467" i="18" s="1"/>
  <c r="F467" i="18"/>
  <c r="J467" i="18"/>
  <c r="X467" i="18" s="1"/>
  <c r="N467" i="18"/>
  <c r="Y467" i="18" s="1"/>
  <c r="R467" i="18"/>
  <c r="AC467" i="18"/>
  <c r="AG467" i="18"/>
  <c r="CH480" i="21"/>
  <c r="CG480" i="21"/>
  <c r="CF480" i="21"/>
  <c r="CE480" i="21"/>
  <c r="CD480" i="21"/>
  <c r="BZ480" i="21"/>
  <c r="BW480" i="21"/>
  <c r="BQ480" i="21"/>
  <c r="BS480" i="21" s="1"/>
  <c r="DC480" i="21" s="1"/>
  <c r="B466" i="18"/>
  <c r="F466" i="18"/>
  <c r="J466" i="18"/>
  <c r="N466" i="18"/>
  <c r="R466" i="18"/>
  <c r="AC466" i="18"/>
  <c r="AL477" i="18"/>
  <c r="AI467" i="18" l="1"/>
  <c r="AJ478" i="18" s="1"/>
  <c r="AK478" i="18" s="1"/>
  <c r="AL478" i="18"/>
  <c r="V466" i="18"/>
  <c r="W466" i="18"/>
  <c r="Z467" i="18"/>
  <c r="X466" i="18"/>
  <c r="Z466" i="18"/>
  <c r="Y466" i="18"/>
  <c r="AG466" i="18"/>
  <c r="AI466" i="18" s="1"/>
  <c r="W467" i="18"/>
  <c r="BW479" i="21"/>
  <c r="BZ479" i="21"/>
  <c r="CD479" i="21"/>
  <c r="CE479" i="21"/>
  <c r="CF479" i="21"/>
  <c r="CG479" i="21"/>
  <c r="CH479" i="21"/>
  <c r="BQ479" i="21"/>
  <c r="AJ477" i="18" l="1"/>
  <c r="AK477" i="18" s="1"/>
  <c r="B465" i="18" l="1"/>
  <c r="F465" i="18"/>
  <c r="J465" i="18"/>
  <c r="N465" i="18"/>
  <c r="R465" i="18"/>
  <c r="AC465" i="18"/>
  <c r="AL476" i="18"/>
  <c r="Y465" i="18" l="1"/>
  <c r="Z465" i="18"/>
  <c r="W465" i="18"/>
  <c r="X465" i="18"/>
  <c r="V465" i="18"/>
  <c r="AG465" i="18"/>
  <c r="AI465" i="18" l="1"/>
  <c r="AJ476" i="18" s="1"/>
  <c r="AK476" i="18" s="1"/>
  <c r="BW478" i="21" l="1"/>
  <c r="BZ478" i="21"/>
  <c r="CA489" i="21" s="1"/>
  <c r="CD478" i="21"/>
  <c r="CE478" i="21"/>
  <c r="CF478" i="21"/>
  <c r="CG478" i="21"/>
  <c r="CH478" i="21"/>
  <c r="BS478" i="21"/>
  <c r="BS479" i="21"/>
  <c r="BS481" i="21"/>
  <c r="BS482" i="21"/>
  <c r="BS483" i="21"/>
  <c r="BS484" i="21"/>
  <c r="BQ478" i="21"/>
  <c r="B464" i="18"/>
  <c r="F464" i="18"/>
  <c r="J464" i="18"/>
  <c r="N464" i="18"/>
  <c r="R464" i="18"/>
  <c r="AC464" i="18"/>
  <c r="AL475" i="18"/>
  <c r="V464" i="18" l="1"/>
  <c r="W464" i="18"/>
  <c r="DC478" i="21"/>
  <c r="DC481" i="21"/>
  <c r="DC479" i="21"/>
  <c r="Z464" i="18"/>
  <c r="Y464" i="18"/>
  <c r="X464" i="18"/>
  <c r="AG464" i="18"/>
  <c r="AI464" i="18" s="1"/>
  <c r="AJ475" i="18" s="1"/>
  <c r="AK475" i="18" s="1"/>
  <c r="BW477" i="21" l="1"/>
  <c r="BZ477" i="21"/>
  <c r="CA488" i="21" s="1"/>
  <c r="CD477" i="21"/>
  <c r="CE477" i="21"/>
  <c r="CF477" i="21"/>
  <c r="CG477" i="21"/>
  <c r="CH477" i="21"/>
  <c r="BQ477" i="21" l="1"/>
  <c r="BS477" i="21" s="1"/>
  <c r="DC477" i="21" l="1"/>
  <c r="B463" i="18"/>
  <c r="F463" i="18"/>
  <c r="J463" i="18"/>
  <c r="N463" i="18"/>
  <c r="R463" i="18"/>
  <c r="AC463" i="18"/>
  <c r="AL474" i="18"/>
  <c r="CH476" i="21"/>
  <c r="CG476" i="21"/>
  <c r="CF476" i="21"/>
  <c r="CE476" i="21"/>
  <c r="CD476" i="21"/>
  <c r="BZ476" i="21"/>
  <c r="CA487" i="21" s="1"/>
  <c r="BW476" i="21"/>
  <c r="BQ476" i="21"/>
  <c r="BS476" i="21" s="1"/>
  <c r="W463" i="18" l="1"/>
  <c r="Z463" i="18"/>
  <c r="Y463" i="18"/>
  <c r="X463" i="18"/>
  <c r="V463" i="18"/>
  <c r="AG463" i="18"/>
  <c r="AI463" i="18" s="1"/>
  <c r="AJ474" i="18" s="1"/>
  <c r="AK474" i="18" s="1"/>
  <c r="DC476" i="21"/>
  <c r="B462" i="18" l="1"/>
  <c r="F462" i="18"/>
  <c r="J462" i="18"/>
  <c r="N462" i="18"/>
  <c r="R462" i="18"/>
  <c r="AC462" i="18"/>
  <c r="W462" i="18" l="1"/>
  <c r="X462" i="18"/>
  <c r="Z462" i="18"/>
  <c r="Y462" i="18"/>
  <c r="AG462" i="18"/>
  <c r="V462" i="18"/>
  <c r="BW475" i="21" l="1"/>
  <c r="CD475" i="21"/>
  <c r="CE475" i="21"/>
  <c r="CF475" i="21"/>
  <c r="CG475" i="21"/>
  <c r="CH475" i="21"/>
  <c r="BQ475" i="21"/>
  <c r="BS475" i="21" s="1"/>
  <c r="B461" i="18"/>
  <c r="F461" i="18"/>
  <c r="J461" i="18"/>
  <c r="N461" i="18"/>
  <c r="R461" i="18"/>
  <c r="AC461" i="18"/>
  <c r="W461" i="18" l="1"/>
  <c r="DC475" i="21"/>
  <c r="Z461" i="18"/>
  <c r="Y461" i="18"/>
  <c r="X461" i="18"/>
  <c r="V461" i="18"/>
  <c r="AG461" i="18"/>
  <c r="AI461" i="18" s="1"/>
  <c r="BW474" i="21" l="1"/>
  <c r="BZ474" i="21"/>
  <c r="CD474" i="21"/>
  <c r="CE474" i="21"/>
  <c r="CF474" i="21"/>
  <c r="CG474" i="21"/>
  <c r="CH474" i="21"/>
  <c r="BQ474" i="21"/>
  <c r="BS474" i="21" s="1"/>
  <c r="B460" i="18"/>
  <c r="V460" i="18" s="1"/>
  <c r="F460" i="18"/>
  <c r="J460" i="18"/>
  <c r="N460" i="18"/>
  <c r="R460" i="18"/>
  <c r="AC460" i="18"/>
  <c r="DC474" i="21" l="1"/>
  <c r="Z460" i="18"/>
  <c r="Y460" i="18"/>
  <c r="W460" i="18"/>
  <c r="X460" i="18"/>
  <c r="AG460" i="18"/>
  <c r="AI460" i="18" s="1"/>
  <c r="BW473" i="21" l="1"/>
  <c r="BZ473" i="21"/>
  <c r="CD473" i="21"/>
  <c r="CE473" i="21"/>
  <c r="CF473" i="21"/>
  <c r="CG473" i="21"/>
  <c r="CH473" i="21"/>
  <c r="BQ473" i="21"/>
  <c r="BS473" i="21" s="1"/>
  <c r="DC473" i="21" s="1"/>
  <c r="B459" i="18"/>
  <c r="D470" i="18" s="1"/>
  <c r="F459" i="18"/>
  <c r="J459" i="18"/>
  <c r="N459" i="18"/>
  <c r="P470" i="18" s="1"/>
  <c r="R459" i="18"/>
  <c r="T470" i="18" s="1"/>
  <c r="AC459" i="18"/>
  <c r="Z459" i="18" s="1"/>
  <c r="AG459" i="18"/>
  <c r="BW472" i="21"/>
  <c r="BZ472" i="21"/>
  <c r="CD472" i="21"/>
  <c r="CE472" i="21"/>
  <c r="CF472" i="21"/>
  <c r="CG472" i="21"/>
  <c r="CH472" i="21"/>
  <c r="BQ472" i="21"/>
  <c r="BS472" i="21" s="1"/>
  <c r="B458" i="18"/>
  <c r="F458" i="18"/>
  <c r="J458" i="18"/>
  <c r="N458" i="18"/>
  <c r="R458" i="18"/>
  <c r="AC458" i="18"/>
  <c r="Z458" i="18" s="1"/>
  <c r="AG458" i="18"/>
  <c r="CH471" i="21"/>
  <c r="CG471" i="21"/>
  <c r="CF471" i="21"/>
  <c r="CE471" i="21"/>
  <c r="CD471" i="21"/>
  <c r="BW471" i="21"/>
  <c r="BX483" i="21" s="1"/>
  <c r="BQ471" i="21"/>
  <c r="Y459" i="18" l="1"/>
  <c r="V459" i="18"/>
  <c r="DC472" i="21"/>
  <c r="V458" i="18"/>
  <c r="D469" i="18"/>
  <c r="L469" i="18"/>
  <c r="X459" i="18"/>
  <c r="L470" i="18"/>
  <c r="X458" i="18"/>
  <c r="H470" i="18"/>
  <c r="BS471" i="21"/>
  <c r="DC471" i="21" s="1"/>
  <c r="Y458" i="18"/>
  <c r="T469" i="18"/>
  <c r="H469" i="18"/>
  <c r="AE470" i="18"/>
  <c r="AD469" i="18"/>
  <c r="P469" i="18"/>
  <c r="AD470" i="18"/>
  <c r="AI459" i="18"/>
  <c r="AI458" i="18"/>
  <c r="W459" i="18"/>
  <c r="W458" i="18"/>
  <c r="BZ471" i="21"/>
  <c r="B457" i="18" l="1"/>
  <c r="F457" i="18"/>
  <c r="J457" i="18"/>
  <c r="L468" i="18" s="1"/>
  <c r="N457" i="18"/>
  <c r="P468" i="18" s="1"/>
  <c r="R457" i="18"/>
  <c r="T468" i="18" s="1"/>
  <c r="AC457" i="18"/>
  <c r="AE469" i="18" l="1"/>
  <c r="AD468" i="18"/>
  <c r="W457" i="18"/>
  <c r="H468" i="18"/>
  <c r="V457" i="18"/>
  <c r="D468" i="18"/>
  <c r="Y457" i="18"/>
  <c r="X457" i="18"/>
  <c r="Z457" i="18"/>
  <c r="AG457" i="18"/>
  <c r="AI457" i="18" s="1"/>
  <c r="CD470" i="21" l="1"/>
  <c r="CE470" i="21"/>
  <c r="CF470" i="21"/>
  <c r="CG470" i="21"/>
  <c r="CH470" i="21"/>
  <c r="BW470" i="21"/>
  <c r="BX482" i="21" s="1"/>
  <c r="BZ470" i="21"/>
  <c r="BQ470" i="21"/>
  <c r="BS470" i="21" s="1"/>
  <c r="DB481" i="21" s="1"/>
  <c r="B456" i="18"/>
  <c r="F456" i="18"/>
  <c r="J456" i="18"/>
  <c r="L467" i="18" s="1"/>
  <c r="N456" i="18"/>
  <c r="P467" i="18" s="1"/>
  <c r="R456" i="18"/>
  <c r="T467" i="18" s="1"/>
  <c r="AC456" i="18"/>
  <c r="DC470" i="21" l="1"/>
  <c r="V456" i="18"/>
  <c r="D467" i="18"/>
  <c r="AE468" i="18"/>
  <c r="AD467" i="18"/>
  <c r="W456" i="18"/>
  <c r="H467" i="18"/>
  <c r="Z456" i="18"/>
  <c r="X456" i="18"/>
  <c r="Y456" i="18"/>
  <c r="AG456" i="18"/>
  <c r="AI456" i="18" l="1"/>
  <c r="BW469" i="21"/>
  <c r="BX481" i="21" s="1"/>
  <c r="BZ469" i="21"/>
  <c r="CD469" i="21"/>
  <c r="CE469" i="21"/>
  <c r="CF469" i="21"/>
  <c r="CG469" i="21"/>
  <c r="CH469" i="21"/>
  <c r="BQ469" i="21"/>
  <c r="BS469" i="21" s="1"/>
  <c r="DC469" i="21" l="1"/>
  <c r="DB480" i="21"/>
  <c r="B455" i="18"/>
  <c r="F455" i="18"/>
  <c r="H466" i="18" s="1"/>
  <c r="J455" i="18"/>
  <c r="L466" i="18" s="1"/>
  <c r="N455" i="18"/>
  <c r="P466" i="18" s="1"/>
  <c r="R455" i="18"/>
  <c r="T466" i="18" s="1"/>
  <c r="AC455" i="18"/>
  <c r="AD466" i="18" l="1"/>
  <c r="AE467" i="18"/>
  <c r="V455" i="18"/>
  <c r="D466" i="18"/>
  <c r="W455" i="18"/>
  <c r="AG455" i="18"/>
  <c r="AI455" i="18" s="1"/>
  <c r="Z455" i="18"/>
  <c r="Y455" i="18"/>
  <c r="X455" i="18"/>
  <c r="CD468" i="21" l="1"/>
  <c r="CE468" i="21"/>
  <c r="CF468" i="21"/>
  <c r="CG468" i="21"/>
  <c r="CH468" i="21"/>
  <c r="BW468" i="21"/>
  <c r="BX480" i="21" s="1"/>
  <c r="BZ468" i="21"/>
  <c r="BQ468" i="21"/>
  <c r="BS468" i="21" s="1"/>
  <c r="DC468" i="21" l="1"/>
  <c r="DB479" i="21"/>
  <c r="B454" i="18"/>
  <c r="D465" i="18" s="1"/>
  <c r="F454" i="18"/>
  <c r="H465" i="18" s="1"/>
  <c r="J454" i="18"/>
  <c r="L465" i="18" s="1"/>
  <c r="N454" i="18"/>
  <c r="R454" i="18"/>
  <c r="T465" i="18" s="1"/>
  <c r="AC454" i="18"/>
  <c r="W454" i="18" s="1"/>
  <c r="X454" i="18" l="1"/>
  <c r="AE466" i="18"/>
  <c r="AD465" i="18"/>
  <c r="Z454" i="18"/>
  <c r="Y454" i="18"/>
  <c r="P465" i="18"/>
  <c r="AG454" i="18"/>
  <c r="V454" i="18"/>
  <c r="AI454" i="18"/>
  <c r="BW467" i="21"/>
  <c r="BX479" i="21" s="1"/>
  <c r="BZ467" i="21"/>
  <c r="CD467" i="21"/>
  <c r="CE467" i="21"/>
  <c r="CF467" i="21"/>
  <c r="CG467" i="21"/>
  <c r="CH467" i="21"/>
  <c r="BQ467" i="21"/>
  <c r="BS467" i="21" s="1"/>
  <c r="DB478" i="21" s="1"/>
  <c r="DC467" i="21" l="1"/>
  <c r="B453" i="18"/>
  <c r="D464" i="18" s="1"/>
  <c r="F453" i="18"/>
  <c r="H464" i="18" s="1"/>
  <c r="J453" i="18"/>
  <c r="L464" i="18" s="1"/>
  <c r="N453" i="18"/>
  <c r="P464" i="18" s="1"/>
  <c r="R453" i="18"/>
  <c r="T464" i="18" s="1"/>
  <c r="AC453" i="18"/>
  <c r="BW466" i="21"/>
  <c r="BX478" i="21" s="1"/>
  <c r="BZ466" i="21"/>
  <c r="CD466" i="21"/>
  <c r="CE466" i="21"/>
  <c r="CF466" i="21"/>
  <c r="CG466" i="21"/>
  <c r="CH466" i="21"/>
  <c r="BQ466" i="21"/>
  <c r="BS466" i="21" s="1"/>
  <c r="DB477" i="21" s="1"/>
  <c r="AE465" i="18" l="1"/>
  <c r="AD464" i="18"/>
  <c r="W453" i="18"/>
  <c r="Y453" i="18"/>
  <c r="X453" i="18"/>
  <c r="Z453" i="18"/>
  <c r="V453" i="18"/>
  <c r="AG453" i="18"/>
  <c r="AI453" i="18" s="1"/>
  <c r="DC466" i="21" l="1"/>
  <c r="B452" i="18" l="1"/>
  <c r="D463" i="18" s="1"/>
  <c r="F452" i="18"/>
  <c r="H463" i="18" s="1"/>
  <c r="J452" i="18"/>
  <c r="L463" i="18" s="1"/>
  <c r="N452" i="18"/>
  <c r="P463" i="18" s="1"/>
  <c r="R452" i="18"/>
  <c r="T463" i="18" s="1"/>
  <c r="AC452" i="18"/>
  <c r="AE464" i="18" l="1"/>
  <c r="AD463" i="18"/>
  <c r="W452" i="18"/>
  <c r="V452" i="18"/>
  <c r="Z452" i="18"/>
  <c r="Y452" i="18"/>
  <c r="X452" i="18"/>
  <c r="AG452" i="18"/>
  <c r="AI452" i="18" s="1"/>
  <c r="CD465" i="21"/>
  <c r="CE465" i="21"/>
  <c r="CF465" i="21"/>
  <c r="CG465" i="21"/>
  <c r="CH465" i="21"/>
  <c r="BW465" i="21" l="1"/>
  <c r="BX477" i="21" s="1"/>
  <c r="BZ465" i="21"/>
  <c r="BQ465" i="21"/>
  <c r="BS465" i="21" s="1"/>
  <c r="DB476" i="21" s="1"/>
  <c r="DC465" i="21" l="1"/>
  <c r="B451" i="18"/>
  <c r="D462" i="18" s="1"/>
  <c r="F451" i="18"/>
  <c r="H462" i="18" s="1"/>
  <c r="J451" i="18"/>
  <c r="L462" i="18" s="1"/>
  <c r="N451" i="18"/>
  <c r="P462" i="18" s="1"/>
  <c r="R451" i="18"/>
  <c r="T462" i="18" s="1"/>
  <c r="AC451" i="18"/>
  <c r="BW464" i="21"/>
  <c r="BX476" i="21" s="1"/>
  <c r="CD464" i="21"/>
  <c r="CE464" i="21"/>
  <c r="CF464" i="21"/>
  <c r="CG464" i="21"/>
  <c r="CH464" i="21"/>
  <c r="BQ464" i="21"/>
  <c r="AE463" i="18" l="1"/>
  <c r="AD462" i="18"/>
  <c r="BS464" i="21"/>
  <c r="DB475" i="21" s="1"/>
  <c r="Y451" i="18"/>
  <c r="X451" i="18"/>
  <c r="W451" i="18"/>
  <c r="V451" i="18"/>
  <c r="AG451" i="18"/>
  <c r="Z451" i="18"/>
  <c r="DC464" i="21" l="1"/>
  <c r="B450" i="18"/>
  <c r="D461" i="18" s="1"/>
  <c r="F450" i="18"/>
  <c r="H461" i="18" s="1"/>
  <c r="J450" i="18"/>
  <c r="L461" i="18" s="1"/>
  <c r="N450" i="18"/>
  <c r="P461" i="18" s="1"/>
  <c r="R450" i="18"/>
  <c r="T461" i="18" s="1"/>
  <c r="AC450" i="18"/>
  <c r="BW463" i="21"/>
  <c r="BX475" i="21" s="1"/>
  <c r="CD463" i="21"/>
  <c r="CE463" i="21"/>
  <c r="CF463" i="21"/>
  <c r="CG463" i="21"/>
  <c r="CH463" i="21"/>
  <c r="BQ463" i="21"/>
  <c r="BS463" i="21" s="1"/>
  <c r="DB474" i="21" s="1"/>
  <c r="AG450" i="18" l="1"/>
  <c r="AE462" i="18"/>
  <c r="AD461" i="18"/>
  <c r="X450" i="18"/>
  <c r="Y450" i="18"/>
  <c r="Z450" i="18"/>
  <c r="W450" i="18"/>
  <c r="DC463" i="21"/>
  <c r="V450" i="18"/>
  <c r="B449" i="18"/>
  <c r="D460" i="18" s="1"/>
  <c r="F449" i="18"/>
  <c r="H460" i="18" s="1"/>
  <c r="J449" i="18"/>
  <c r="N449" i="18"/>
  <c r="R449" i="18"/>
  <c r="T460" i="18" s="1"/>
  <c r="AC449" i="18"/>
  <c r="CH462" i="21"/>
  <c r="CG462" i="21"/>
  <c r="CF462" i="21"/>
  <c r="CE462" i="21"/>
  <c r="CD462" i="21"/>
  <c r="BW462" i="21"/>
  <c r="BX474" i="21" s="1"/>
  <c r="BQ462" i="21"/>
  <c r="BS462" i="21" s="1"/>
  <c r="DC462" i="21" l="1"/>
  <c r="DB473" i="21"/>
  <c r="AG449" i="18"/>
  <c r="AE461" i="18"/>
  <c r="AD460" i="18"/>
  <c r="Y449" i="18"/>
  <c r="P460" i="18"/>
  <c r="X449" i="18"/>
  <c r="L460" i="18"/>
  <c r="V449" i="18"/>
  <c r="Z449" i="18"/>
  <c r="W449" i="18"/>
  <c r="B448" i="18"/>
  <c r="D459" i="18" s="1"/>
  <c r="F448" i="18"/>
  <c r="H459" i="18" s="1"/>
  <c r="J448" i="18"/>
  <c r="L459" i="18" s="1"/>
  <c r="N448" i="18"/>
  <c r="P459" i="18" s="1"/>
  <c r="R448" i="18"/>
  <c r="T459" i="18" s="1"/>
  <c r="AC448" i="18"/>
  <c r="BW461" i="21"/>
  <c r="BX473" i="21" s="1"/>
  <c r="CD461" i="21"/>
  <c r="CE461" i="21"/>
  <c r="CF461" i="21"/>
  <c r="CG461" i="21"/>
  <c r="CH461" i="21"/>
  <c r="BQ461" i="21"/>
  <c r="AE460" i="18" l="1"/>
  <c r="AD459" i="18"/>
  <c r="W448" i="18"/>
  <c r="BS461" i="21"/>
  <c r="X448" i="18"/>
  <c r="Z448" i="18"/>
  <c r="Y448" i="18"/>
  <c r="V448" i="18"/>
  <c r="AG448" i="18"/>
  <c r="B447" i="18"/>
  <c r="D458" i="18" s="1"/>
  <c r="F447" i="18"/>
  <c r="H458" i="18" s="1"/>
  <c r="J447" i="18"/>
  <c r="L458" i="18" s="1"/>
  <c r="N447" i="18"/>
  <c r="P458" i="18" s="1"/>
  <c r="R447" i="18"/>
  <c r="T458" i="18" s="1"/>
  <c r="AC447" i="18"/>
  <c r="BW460" i="21"/>
  <c r="BX472" i="21" s="1"/>
  <c r="CD460" i="21"/>
  <c r="CE460" i="21"/>
  <c r="CF460" i="21"/>
  <c r="CG460" i="21"/>
  <c r="CH460" i="21"/>
  <c r="BQ460" i="21"/>
  <c r="BS460" i="21" s="1"/>
  <c r="DB471" i="21" l="1"/>
  <c r="DB472" i="21"/>
  <c r="AD458" i="18"/>
  <c r="AE459" i="18"/>
  <c r="V447" i="18"/>
  <c r="DC461" i="21"/>
  <c r="X447" i="18"/>
  <c r="AG447" i="18"/>
  <c r="Z447" i="18"/>
  <c r="Y447" i="18"/>
  <c r="W447" i="18"/>
  <c r="DC460" i="21"/>
  <c r="B446" i="18"/>
  <c r="F446" i="18"/>
  <c r="H457" i="18" s="1"/>
  <c r="J446" i="18"/>
  <c r="N446" i="18"/>
  <c r="R446" i="18"/>
  <c r="T457" i="18" s="1"/>
  <c r="AC446" i="18"/>
  <c r="BW459" i="21"/>
  <c r="BX471" i="21" s="1"/>
  <c r="CD459" i="21"/>
  <c r="CE459" i="21"/>
  <c r="CF459" i="21"/>
  <c r="CG459" i="21"/>
  <c r="CH459" i="21"/>
  <c r="BQ459" i="21"/>
  <c r="BS459" i="21" s="1"/>
  <c r="Z446" i="18" l="1"/>
  <c r="AE458" i="18"/>
  <c r="AD457" i="18"/>
  <c r="Y446" i="18"/>
  <c r="P457" i="18"/>
  <c r="X446" i="18"/>
  <c r="L457" i="18"/>
  <c r="DC459" i="21"/>
  <c r="DB470" i="21"/>
  <c r="V446" i="18"/>
  <c r="D457" i="18"/>
  <c r="AG446" i="18"/>
  <c r="W446" i="18"/>
  <c r="B445" i="18"/>
  <c r="D456" i="18" s="1"/>
  <c r="F445" i="18"/>
  <c r="H456" i="18" s="1"/>
  <c r="J445" i="18"/>
  <c r="L456" i="18" s="1"/>
  <c r="N445" i="18"/>
  <c r="P456" i="18" s="1"/>
  <c r="R445" i="18"/>
  <c r="T456" i="18" s="1"/>
  <c r="AC445" i="18"/>
  <c r="BW458" i="21"/>
  <c r="BX470" i="21" s="1"/>
  <c r="CD458" i="21"/>
  <c r="CE458" i="21"/>
  <c r="CF458" i="21"/>
  <c r="CG458" i="21"/>
  <c r="CH458" i="21"/>
  <c r="BQ458" i="21"/>
  <c r="BS458" i="21" s="1"/>
  <c r="DB469" i="21" s="1"/>
  <c r="AD456" i="18" l="1"/>
  <c r="AE457" i="18"/>
  <c r="DC458" i="2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BW452" i="21"/>
  <c r="CD452" i="21"/>
  <c r="CE452" i="21"/>
  <c r="CF452" i="21"/>
  <c r="CG452" i="21"/>
  <c r="CH452" i="21"/>
  <c r="BQ452" i="21"/>
  <c r="AG439" i="18" l="1"/>
  <c r="BS452" i="2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DA481"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A480" i="21" l="1"/>
  <c r="DA479" i="21"/>
  <c r="DC444" i="2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A478"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DA477" i="21" s="1"/>
  <c r="CH441" i="21"/>
  <c r="CG441" i="21"/>
  <c r="CF441" i="21"/>
  <c r="CE441" i="21"/>
  <c r="CD441" i="21"/>
  <c r="BZ441" i="21"/>
  <c r="BW441" i="21"/>
  <c r="BQ441" i="21"/>
  <c r="BS441" i="21" s="1"/>
  <c r="DA476"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DA475" i="21" l="1"/>
  <c r="H438" i="18"/>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BQ438" i="21"/>
  <c r="BS438" i="21" s="1"/>
  <c r="DA473" i="21" s="1"/>
  <c r="DB450" i="21" l="1"/>
  <c r="DA474" i="21"/>
  <c r="DC439" i="2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DA472"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O435" i="21"/>
  <c r="BS435" i="21" l="1"/>
  <c r="DB447" i="21"/>
  <c r="DA471" i="21"/>
  <c r="DC435" i="21"/>
  <c r="DB446" i="21"/>
  <c r="X422" i="18"/>
  <c r="AE434" i="18"/>
  <c r="AD433" i="18"/>
  <c r="Y422" i="18"/>
  <c r="DC436" i="21"/>
  <c r="W422" i="18"/>
  <c r="AG422" i="18"/>
  <c r="Z422" i="18"/>
  <c r="V422" i="18"/>
  <c r="DA470" i="21" l="1"/>
  <c r="B421" i="18"/>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BW430" i="21"/>
  <c r="BX442" i="21" s="1"/>
  <c r="CD430" i="21"/>
  <c r="CE430" i="21"/>
  <c r="CF430" i="21"/>
  <c r="CG430" i="21"/>
  <c r="CH430" i="21"/>
  <c r="BQ430" i="21"/>
  <c r="BO430" i="21"/>
  <c r="Z417" i="18" l="1"/>
  <c r="X417" i="18"/>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l="1"/>
  <c r="DA463" i="2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X412" i="18" s="1"/>
  <c r="N412" i="18"/>
  <c r="R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l="1"/>
  <c r="Z410" i="18"/>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DC410" i="21" s="1"/>
  <c r="AG397" i="18"/>
  <c r="AI397" i="18" s="1"/>
  <c r="AJ408" i="18" s="1"/>
  <c r="AK408" i="18" s="1"/>
  <c r="AE409" i="18"/>
  <c r="AD408" i="18"/>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E66" i="21"/>
  <c r="F66" i="21"/>
  <c r="G66" i="21"/>
  <c r="H66" i="21"/>
  <c r="I66" i="21"/>
  <c r="J66" i="21"/>
  <c r="K66" i="21"/>
  <c r="L66" i="21"/>
  <c r="M66" i="21"/>
  <c r="N66" i="21"/>
  <c r="O66" i="21"/>
  <c r="P66" i="21"/>
  <c r="Q66" i="21"/>
  <c r="R66" i="21"/>
  <c r="S66" i="21"/>
  <c r="T66" i="21"/>
  <c r="U66" i="21"/>
  <c r="V66" i="21"/>
  <c r="W66" i="21"/>
  <c r="X66" i="21"/>
  <c r="Y66" i="21"/>
  <c r="Z66" i="21"/>
  <c r="AA66" i="21"/>
  <c r="AB66" i="21"/>
  <c r="AC66" i="21"/>
  <c r="AD66" i="21"/>
  <c r="AE66" i="21"/>
  <c r="AF66" i="21"/>
  <c r="AG66" i="21"/>
  <c r="AH66" i="21"/>
  <c r="AI66" i="21"/>
  <c r="AJ66" i="21"/>
  <c r="AK66" i="21"/>
  <c r="AL66" i="21"/>
  <c r="AM66" i="21"/>
  <c r="AN66" i="21"/>
  <c r="AO66" i="21"/>
  <c r="AP66" i="21"/>
  <c r="AQ66" i="21"/>
  <c r="AR66" i="21"/>
  <c r="AS66" i="21"/>
  <c r="AT66" i="21"/>
  <c r="AU66" i="21"/>
  <c r="AV66" i="21"/>
  <c r="AW66" i="21"/>
  <c r="AX66" i="21"/>
  <c r="AY66" i="21"/>
  <c r="AZ66" i="21"/>
  <c r="BA66" i="21"/>
  <c r="BB66" i="21"/>
  <c r="BC66" i="21"/>
  <c r="BD66" i="21"/>
  <c r="BE66" i="21"/>
  <c r="BF66" i="21"/>
  <c r="BG66" i="21"/>
  <c r="BH66" i="21"/>
  <c r="BI66" i="21"/>
  <c r="BJ66" i="21"/>
  <c r="BK66" i="21"/>
  <c r="BL66" i="21"/>
  <c r="BM66" i="21"/>
  <c r="BN66" i="21"/>
  <c r="BP66" i="2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DC245" i="21" s="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31" i="21"/>
  <c r="DC113" i="21"/>
  <c r="DC209" i="21"/>
  <c r="DC178" i="21"/>
  <c r="DC174" i="21"/>
  <c r="DC170" i="21"/>
  <c r="DC166" i="21"/>
  <c r="DC131" i="21"/>
  <c r="DC330" i="21"/>
  <c r="DC100" i="21"/>
  <c r="DC108" i="21"/>
  <c r="DC319" i="21"/>
  <c r="DC315" i="21"/>
  <c r="DC293"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C58" i="21"/>
  <c r="DC62" i="21"/>
  <c r="DC79" i="21"/>
  <c r="L371" i="18"/>
  <c r="BS381" i="21"/>
  <c r="AD380" i="18"/>
  <c r="L380" i="18"/>
  <c r="H380" i="18"/>
  <c r="BX391" i="21"/>
  <c r="BX392" i="21"/>
  <c r="DB45" i="21" l="1"/>
  <c r="DC332" i="21"/>
  <c r="DC279" i="21"/>
  <c r="DC280" i="21"/>
  <c r="DB245" i="21"/>
  <c r="DC107" i="21"/>
  <c r="BX89" i="21"/>
  <c r="D571"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71"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71" i="21"/>
  <c r="DB398" i="21"/>
  <c r="DA406" i="21"/>
  <c r="DA399" i="21"/>
  <c r="AJ390" i="18"/>
  <c r="AK390" i="18" s="1"/>
  <c r="AJ389" i="18"/>
  <c r="AK389" i="18" s="1"/>
  <c r="AJ388" i="18"/>
  <c r="AK388" i="18" s="1"/>
  <c r="AJ387" i="18"/>
  <c r="AK387" i="18" s="1"/>
  <c r="AJ386" i="18"/>
  <c r="AK386" i="18" s="1"/>
  <c r="AK571" i="21"/>
  <c r="T571" i="21"/>
  <c r="AW571" i="21"/>
  <c r="F571" i="21"/>
  <c r="AJ385" i="18"/>
  <c r="AK385" i="18" s="1"/>
  <c r="F6" i="19"/>
  <c r="G6" i="19"/>
  <c r="AJ384" i="18"/>
  <c r="AK384" i="18" s="1"/>
  <c r="AL571" i="21"/>
  <c r="AT571" i="21"/>
  <c r="Y571" i="21"/>
  <c r="L571" i="21"/>
  <c r="AZ571" i="21"/>
  <c r="AF571" i="21"/>
  <c r="G571" i="21"/>
  <c r="S571" i="21"/>
  <c r="BB571" i="21"/>
  <c r="AN571" i="21"/>
  <c r="AE571" i="21"/>
  <c r="M571" i="21"/>
  <c r="BA571" i="21"/>
  <c r="AY571"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71" i="21"/>
  <c r="E571" i="21"/>
  <c r="Z571" i="21"/>
  <c r="P571" i="21"/>
  <c r="V571" i="21"/>
  <c r="AQ571" i="21"/>
  <c r="AA571" i="21"/>
  <c r="AV571" i="21"/>
  <c r="AB571" i="21"/>
  <c r="Q571" i="21"/>
  <c r="J571" i="21"/>
  <c r="AO571" i="21"/>
  <c r="AD571" i="21"/>
  <c r="AX571" i="21"/>
  <c r="I571" i="21"/>
  <c r="U571" i="21"/>
  <c r="AM571" i="21"/>
  <c r="W571" i="21"/>
  <c r="AJ571" i="21"/>
  <c r="AP571" i="21"/>
  <c r="AR571" i="21"/>
  <c r="X571" i="21"/>
  <c r="AG571" i="21"/>
  <c r="N571" i="21"/>
  <c r="AC571" i="21"/>
  <c r="AH571" i="21"/>
  <c r="AS571" i="21"/>
  <c r="DB15" i="21"/>
  <c r="AU571" i="21"/>
  <c r="AI571"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71"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BZ464" i="21" l="1"/>
  <c r="AI451" i="18" l="1"/>
  <c r="BZ463" i="21"/>
  <c r="CA474" i="21" s="1"/>
  <c r="AI450" i="18" l="1"/>
  <c r="AJ461" i="18" s="1"/>
  <c r="AK461" i="18" s="1"/>
  <c r="AL461" i="18"/>
  <c r="BZ462" i="2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BZ455" i="21"/>
  <c r="CA468" i="21" l="1"/>
  <c r="CA466" i="21"/>
  <c r="AI445" i="18"/>
  <c r="AJ456" i="18" s="1"/>
  <c r="AK456" i="18" s="1"/>
  <c r="AL456" i="18"/>
  <c r="AI444" i="18"/>
  <c r="AL455" i="18"/>
  <c r="AI443" i="18"/>
  <c r="AL454" i="18"/>
  <c r="AI442" i="18"/>
  <c r="AL453" i="18"/>
  <c r="CA467" i="21"/>
  <c r="AI441" i="18"/>
  <c r="AL452" i="18"/>
  <c r="CA465" i="21"/>
  <c r="BZ453" i="21"/>
  <c r="CA464" i="21" s="1"/>
  <c r="AJ452" i="18" l="1"/>
  <c r="AK452" i="18" s="1"/>
  <c r="AJ455" i="18"/>
  <c r="AK455" i="18" s="1"/>
  <c r="AJ454" i="18"/>
  <c r="AK454" i="18" s="1"/>
  <c r="AJ453" i="18"/>
  <c r="AK453" i="18" s="1"/>
  <c r="BZ452" i="2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l="1"/>
  <c r="AK429" i="18" s="1"/>
  <c r="BZ428" i="2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 r="AL473" i="18" l="1"/>
  <c r="BZ475" i="21"/>
  <c r="CA485" i="21" l="1"/>
  <c r="CA486" i="21"/>
  <c r="AL471" i="18"/>
  <c r="AL472" i="18"/>
  <c r="CA483" i="21"/>
  <c r="CA484" i="21"/>
  <c r="AL469" i="18"/>
  <c r="AL470" i="18"/>
  <c r="CA481" i="21"/>
  <c r="CA482" i="21"/>
  <c r="AL467" i="18"/>
  <c r="AL468" i="18"/>
  <c r="CA479" i="21"/>
  <c r="CA480" i="21"/>
  <c r="AL465" i="18"/>
  <c r="AL466" i="18"/>
  <c r="CA477" i="21"/>
  <c r="CA478" i="21"/>
  <c r="AL463" i="18"/>
  <c r="AL464" i="18"/>
  <c r="CA475" i="21"/>
  <c r="CA476" i="21"/>
  <c r="AI462" i="18"/>
  <c r="AL462" i="18"/>
  <c r="AJ472" i="18" l="1"/>
  <c r="AK472" i="18" s="1"/>
  <c r="AJ473" i="18"/>
  <c r="AK473" i="18" s="1"/>
  <c r="AJ470" i="18"/>
  <c r="AK470" i="18" s="1"/>
  <c r="AJ471" i="18"/>
  <c r="AK471" i="18" s="1"/>
  <c r="AJ468" i="18"/>
  <c r="AK468" i="18" s="1"/>
  <c r="AJ469" i="18"/>
  <c r="AK469" i="18" s="1"/>
  <c r="AJ466" i="18"/>
  <c r="AK466" i="18" s="1"/>
  <c r="AJ467" i="18"/>
  <c r="AK467" i="18" s="1"/>
  <c r="AJ464" i="18"/>
  <c r="AK464" i="18" s="1"/>
  <c r="AJ465" i="18"/>
  <c r="AK465" i="18" s="1"/>
  <c r="AJ462" i="18"/>
  <c r="AK462" i="18" s="1"/>
  <c r="AJ463" i="18"/>
  <c r="AK463" i="18" s="1"/>
  <c r="BZ490" i="21" l="1"/>
  <c r="CA492" i="21" s="1"/>
  <c r="CA490" i="21" l="1"/>
  <c r="CA49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0"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<sst xmlns="http://schemas.openxmlformats.org/spreadsheetml/2006/main" count="2666" uniqueCount="831">
  <si>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</si>
  <si>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</si>
  <si>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</si>
  <si>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</si>
  <si>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</si>
  <si>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</si>
  <si>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</si>
  <si>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</si>
  <si>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</si>
  <si>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</si>
  <si>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</si>
  <si>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</si>
  <si>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</si>
  <si>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</si>
  <si>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</si>
  <si>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</si>
  <si>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</si>
  <si>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</si>
  <si>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</si>
  <si>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</si>
  <si>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</si>
  <si>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</si>
  <si>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</si>
  <si>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</si>
  <si>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</si>
  <si>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</si>
  <si>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</si>
  <si>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</si>
  <si>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</si>
  <si>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</si>
  <si>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</si>
  <si>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</si>
  <si>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</si>
  <si>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</si>
  <si>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</si>
  <si>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</si>
  <si>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</si>
  <si>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</si>
  <si>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</si>
  <si>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</si>
  <si>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</si>
  <si>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</si>
  <si>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</si>
  <si>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</si>
  <si>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</si>
  <si>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</si>
  <si>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</si>
  <si>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</si>
  <si>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</si>
  <si>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</si>
  <si>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</si>
  <si>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</si>
  <si>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</si>
  <si>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</si>
  <si>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</si>
  <si>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</si>
  <si>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</si>
  <si>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</si>
  <si>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</si>
  <si>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</si>
  <si>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</si>
  <si>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</si>
  <si>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</si>
  <si>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</si>
  <si>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</si>
  <si>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</si>
  <si>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</si>
  <si>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</si>
  <si>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</si>
  <si>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</si>
  <si>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</si>
  <si>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</si>
  <si>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</si>
  <si>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</si>
  <si>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</si>
  <si>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</si>
  <si>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</si>
  <si>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</si>
  <si>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</si>
  <si>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</si>
  <si>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</si>
  <si>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</si>
  <si>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</si>
  <si>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</si>
  <si>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</si>
  <si>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</si>
  <si>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</si>
  <si>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</si>
  <si>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</si>
  <si>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</si>
  <si>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</si>
  <si>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</si>
  <si>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</si>
  <si>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</si>
  <si>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</si>
  <si>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</si>
  <si>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</si>
  <si>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</si>
  <si>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</si>
  <si>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</si>
  <si>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</si>
  <si>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</si>
  <si>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</si>
  <si>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</si>
  <si>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</si>
  <si>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</si>
  <si>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</si>
  <si>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</si>
  <si>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</si>
  <si>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</si>
  <si>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</si>
  <si>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</si>
  <si>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</si>
  <si>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</si>
  <si>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</si>
  <si>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</si>
  <si>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</si>
  <si>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</si>
  <si>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</si>
  <si>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</si>
  <si>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</si>
  <si>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</si>
  <si>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</si>
  <si>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</si>
  <si>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</si>
  <si>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</si>
  <si>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</si>
  <si>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</si>
  <si>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</si>
  <si>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</si>
  <si>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</si>
  <si>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</si>
  <si>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</si>
  <si>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</si>
  <si>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</si>
  <si>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</si>
  <si>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</si>
  <si>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</si>
  <si>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</si>
  <si>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</si>
  <si>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</si>
  <si>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</si>
  <si>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</si>
  <si>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</si>
  <si>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</si>
  <si>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</si>
  <si>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</si>
  <si>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</si>
  <si>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</si>
  <si>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</si>
  <si>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</si>
  <si>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</si>
  <si>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</si>
  <si>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</si>
  <si>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</si>
  <si>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</si>
  <si>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</si>
  <si>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</si>
  <si>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</si>
  <si>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</si>
  <si>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</si>
  <si>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</si>
  <si>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</si>
  <si>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</si>
  <si>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</si>
  <si>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</si>
  <si>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</si>
  <si>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</si>
  <si>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</si>
  <si>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</si>
  <si>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</si>
  <si>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</si>
  <si>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</si>
  <si>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</si>
  <si>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</si>
  <si>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</si>
  <si>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</si>
  <si>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</si>
  <si>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</si>
  <si>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</si>
  <si>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</si>
  <si>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</si>
  <si>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</si>
  <si>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</si>
  <si>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</si>
  <si>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</si>
  <si>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</si>
  <si>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</si>
  <si>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</si>
  <si>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</si>
  <si>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</si>
  <si>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</si>
  <si>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</si>
  <si>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</si>
  <si>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</si>
  <si>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</si>
  <si>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</si>
  <si>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</si>
  <si>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</si>
  <si>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</si>
  <si>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</si>
  <si>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</si>
  <si>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</si>
  <si>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</si>
  <si>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</si>
  <si>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</si>
  <si>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</si>
  <si>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</si>
  <si>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</si>
  <si>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</si>
  <si>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</si>
  <si>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</si>
  <si>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</si>
  <si>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</si>
  <si>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</si>
  <si>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</si>
  <si>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</si>
  <si>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</si>
  <si>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</si>
  <si>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</si>
  <si>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</si>
  <si>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</si>
  <si>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</si>
  <si>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</si>
  <si>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</si>
  <si>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</si>
  <si>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</si>
  <si>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</si>
  <si>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</si>
  <si>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</si>
  <si>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</si>
  <si>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</si>
  <si>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</si>
  <si>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</si>
  <si>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</si>
  <si>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</si>
  <si>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</si>
  <si>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</si>
  <si>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</si>
  <si>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</si>
  <si>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</si>
  <si>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</si>
  <si>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</si>
  <si>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</si>
  <si>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</si>
  <si>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</si>
  <si>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</si>
  <si>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</si>
  <si>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</si>
  <si>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</si>
  <si>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</si>
  <si>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</si>
  <si>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</si>
  <si>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</si>
  <si>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</si>
  <si>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</si>
  <si>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</si>
  <si>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</si>
  <si>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</si>
  <si>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</si>
  <si>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</si>
  <si>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</si>
  <si>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</si>
  <si>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</si>
  <si>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</si>
  <si>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</si>
  <si>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</si>
  <si>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</si>
  <si>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</si>
  <si>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</si>
  <si>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</si>
  <si>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</si>
  <si>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</si>
  <si>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</si>
  <si>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</si>
  <si>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</si>
  <si>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</si>
  <si>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</si>
  <si>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</si>
  <si>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</si>
  <si>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</si>
  <si>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</si>
  <si>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</si>
  <si>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</si>
  <si>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</si>
  <si>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</si>
  <si>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</si>
  <si>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</si>
  <si>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</si>
  <si>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</si>
  <si>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</si>
  <si>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</si>
  <si>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</si>
  <si>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</si>
  <si>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</si>
  <si>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</si>
  <si>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</si>
  <si>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</si>
  <si>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</si>
  <si>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</si>
  <si>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</si>
  <si>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</si>
  <si>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</si>
  <si>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</si>
  <si>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</si>
  <si>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</si>
  <si>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</si>
  <si>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</si>
  <si>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</si>
  <si>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</si>
  <si>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</si>
  <si>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</si>
  <si>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</si>
  <si>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</si>
  <si>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</si>
  <si>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</si>
  <si>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</si>
  <si>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</si>
  <si>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</si>
  <si>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</si>
  <si>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</si>
  <si>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</si>
  <si>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</si>
  <si>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</si>
  <si>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</si>
  <si>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</si>
  <si>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</si>
  <si>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</si>
  <si>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</si>
  <si>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</si>
  <si>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</si>
  <si>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</si>
  <si>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</si>
  <si>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</si>
  <si>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</si>
  <si>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</si>
  <si>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</si>
  <si>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</si>
  <si>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</si>
  <si>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</si>
  <si>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</si>
  <si>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</si>
  <si>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</si>
  <si>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</si>
  <si>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</si>
  <si>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</si>
  <si>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</si>
  <si>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</si>
  <si>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</si>
  <si>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</si>
  <si>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</si>
  <si>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</si>
  <si>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</si>
  <si>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</si>
  <si>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</si>
  <si>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</si>
  <si>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</si>
  <si>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</si>
  <si>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</si>
  <si>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</si>
  <si>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</si>
  <si>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</si>
  <si>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</si>
  <si>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</si>
  <si>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</si>
  <si>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</si>
  <si>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</si>
  <si>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</si>
  <si>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</si>
  <si>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</si>
  <si>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</si>
  <si>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</si>
  <si>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</si>
  <si>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</si>
  <si>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</si>
  <si>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</si>
  <si>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</si>
  <si>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</si>
  <si>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</si>
  <si>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</si>
  <si>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</si>
  <si>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</si>
  <si>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</si>
  <si>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</si>
  <si>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</si>
  <si>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</si>
  <si>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</si>
  <si>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</si>
  <si>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</si>
  <si>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</si>
  <si>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</si>
  <si>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</si>
  <si>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</si>
  <si>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</si>
  <si>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</si>
  <si>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</si>
  <si>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</si>
  <si>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</si>
  <si>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</si>
  <si>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</si>
  <si>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</si>
  <si>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</si>
  <si>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</si>
  <si>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</si>
  <si>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</si>
  <si>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</si>
  <si>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</si>
  <si>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</si>
  <si>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</si>
  <si>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</si>
  <si>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</si>
  <si>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</si>
  <si>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</si>
  <si>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</si>
  <si>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</si>
  <si>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</si>
  <si>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</si>
  <si>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</si>
  <si>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</si>
  <si>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</si>
  <si>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</si>
  <si>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</si>
  <si>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</si>
  <si>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</si>
  <si>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</si>
  <si>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</si>
  <si>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</si>
  <si>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</si>
  <si>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</si>
  <si>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</si>
  <si>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</si>
  <si>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</si>
  <si>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</si>
  <si>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</si>
  <si>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</si>
  <si>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</si>
  <si>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</si>
  <si>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</si>
  <si>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</si>
  <si>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</si>
  <si>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</si>
  <si>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</si>
  <si>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</si>
  <si>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</si>
  <si>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</si>
  <si>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</si>
  <si>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</si>
  <si>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</si>
  <si>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</si>
  <si>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</si>
  <si>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</si>
  <si>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</si>
  <si>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</si>
  <si>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</si>
  <si>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</si>
  <si>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</si>
  <si>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</si>
  <si>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</si>
  <si>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</si>
  <si>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</si>
  <si>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</si>
  <si>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</si>
  <si>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</si>
  <si>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</si>
  <si>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</si>
  <si>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</si>
  <si>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</si>
  <si>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</si>
  <si>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</si>
  <si>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</si>
  <si>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</si>
  <si>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</si>
  <si>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</si>
  <si>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</si>
  <si>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</si>
  <si>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</si>
  <si>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</si>
  <si>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</si>
  <si>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</si>
  <si>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</si>
  <si>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</si>
  <si>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</si>
  <si>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</si>
  <si>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</si>
  <si>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</si>
  <si>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</si>
  <si>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</si>
  <si>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</si>
  <si>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</si>
  <si>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</si>
  <si>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</si>
  <si>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</si>
  <si>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</si>
  <si>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</si>
  <si>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</si>
  <si>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</si>
  <si>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</si>
  <si>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</si>
  <si>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</si>
  <si>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</si>
  <si>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</si>
  <si>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</si>
  <si>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</si>
  <si>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</si>
  <si>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</si>
  <si>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</si>
  <si>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</si>
  <si>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</si>
  <si>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</si>
  <si>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</si>
  <si>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</si>
  <si>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</si>
  <si>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</si>
  <si>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</si>
  <si>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</si>
  <si>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</si>
  <si>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</si>
  <si>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</si>
  <si>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</si>
  <si>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</si>
  <si>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</si>
  <si>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</si>
  <si>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</si>
  <si>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</si>
  <si>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</si>
  <si>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</si>
  <si>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</si>
  <si>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</si>
  <si>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</si>
  <si>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</si>
  <si>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</si>
  <si>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</si>
  <si>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</si>
  <si>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</si>
  <si>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</si>
  <si>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</si>
  <si>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</si>
  <si>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</si>
  <si>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</si>
  <si>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</si>
  <si>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</si>
  <si>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</si>
  <si>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</si>
  <si>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</si>
  <si>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</si>
  <si>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</si>
  <si>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</si>
  <si>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</si>
  <si>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</si>
  <si>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</si>
  <si>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</si>
  <si>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</si>
  <si>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</si>
  <si>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</si>
  <si>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</si>
  <si>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</si>
  <si>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</si>
  <si>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</si>
  <si>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</si>
  <si>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</si>
  <si>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</si>
  <si>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</si>
  <si>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</si>
  <si>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</si>
  <si>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</si>
  <si>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</si>
  <si>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</si>
  <si>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</si>
  <si>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</si>
  <si>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</si>
  <si>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</si>
  <si>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</si>
  <si>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</si>
  <si>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</si>
  <si>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</si>
  <si>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</si>
  <si>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</si>
  <si>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</si>
  <si>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</si>
  <si>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</si>
  <si>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</si>
  <si>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</si>
  <si>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</si>
  <si>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</si>
  <si>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</si>
  <si>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</si>
  <si>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</si>
  <si>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</si>
  <si>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</si>
  <si>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</si>
  <si>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</si>
  <si>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</si>
  <si>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</si>
  <si>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</si>
  <si>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</si>
  <si>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</si>
  <si>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</si>
  <si>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</si>
  <si>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</si>
  <si>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</si>
  <si>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</si>
  <si>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</si>
  <si>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</si>
  <si>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</si>
  <si>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</si>
  <si>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</si>
  <si>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</si>
  <si>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</si>
  <si>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</si>
  <si>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</si>
  <si>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</si>
  <si>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</si>
  <si>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</si>
  <si>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</si>
  <si>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</si>
  <si>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</si>
  <si>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</si>
  <si>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</si>
  <si>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</si>
  <si>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</si>
  <si>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</si>
  <si>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</si>
  <si>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</si>
  <si>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</si>
  <si>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</si>
  <si>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</si>
  <si>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</si>
  <si>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</si>
  <si>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</si>
  <si>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</si>
  <si>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</si>
  <si>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</si>
  <si>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</si>
  <si>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</si>
  <si>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</si>
  <si>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</si>
  <si>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</si>
  <si>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</si>
  <si>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</si>
  <si>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</si>
  <si>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</si>
  <si>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</si>
  <si>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</si>
  <si>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</si>
  <si>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</si>
  <si>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</si>
  <si>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</si>
  <si>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</si>
  <si>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</si>
  <si>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</si>
  <si>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</si>
  <si>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</si>
  <si>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</si>
  <si>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</si>
  <si>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</si>
  <si>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</si>
  <si>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</si>
  <si>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</si>
  <si>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</si>
  <si>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</si>
  <si>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</si>
  <si>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</si>
  <si>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</si>
  <si>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</si>
  <si>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</si>
  <si>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</si>
  <si>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</si>
  <si>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</si>
  <si>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</si>
  <si>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</si>
  <si>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</si>
  <si>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</si>
  <si>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</si>
  <si>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</si>
  <si>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</si>
  <si>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</si>
  <si>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</si>
  <si>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</si>
  <si>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</si>
  <si>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</si>
  <si>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</si>
  <si>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</si>
  <si>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</si>
  <si>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</si>
  <si>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</si>
  <si>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</si>
  <si>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</si>
  <si>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</si>
  <si>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</si>
  <si>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</si>
  <si>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</si>
  <si>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</si>
  <si>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</si>
  <si>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</si>
  <si>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</si>
  <si>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</si>
  <si>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</si>
  <si>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</si>
  <si>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</si>
  <si>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</si>
  <si>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</si>
  <si>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</si>
  <si>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</si>
  <si>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</si>
  <si>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</si>
  <si>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</si>
  <si>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</si>
  <si>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</si>
  <si>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</si>
  <si>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</si>
  <si>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</si>
  <si>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</si>
  <si>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</si>
  <si>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</si>
  <si>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</si>
  <si>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</si>
  <si>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</si>
  <si>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</si>
  <si>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</si>
  <si>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</si>
  <si>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</si>
  <si>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</si>
  <si>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</si>
  <si>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</si>
  <si>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</si>
  <si>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</si>
  <si>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</si>
  <si>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</si>
  <si>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</si>
  <si>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</si>
  <si>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</si>
  <si>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</si>
  <si>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</si>
  <si>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</si>
  <si>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</si>
  <si>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</si>
  <si>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</si>
  <si>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</si>
  <si>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</si>
  <si>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</si>
  <si>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</si>
  <si>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</si>
  <si>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</si>
  <si>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</si>
  <si>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</si>
  <si>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</si>
  <si>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</si>
  <si>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</si>
  <si>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</si>
  <si>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</si>
  <si>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</si>
  <si>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</si>
  <si>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</si>
  <si>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</si>
  <si>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</si>
  <si>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</si>
  <si>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</si>
  <si>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</si>
  <si>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</si>
  <si>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</si>
  <si>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</si>
  <si>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</si>
  <si>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</si>
  <si>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</si>
  <si>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</si>
  <si>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</si>
  <si>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</si>
  <si>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</si>
  <si>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</si>
  <si>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</si>
  <si>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</si>
  <si>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</si>
  <si>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</si>
  <si>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</si>
  <si>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</si>
  <si>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</si>
  <si>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</si>
  <si>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</si>
  <si>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</si>
  <si>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</si>
  <si>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</si>
  <si>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</si>
  <si>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</si>
  <si>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</si>
  <si>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</si>
  <si>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</si>
  <si>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</si>
  <si>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</si>
  <si>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</si>
  <si>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</si>
  <si>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</si>
  <si>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</si>
  <si>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</si>
  <si>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</si>
  <si>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</si>
  <si>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</si>
  <si>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</si>
  <si>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</si>
  <si>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</si>
  <si>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</si>
  <si>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</si>
  <si>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</si>
  <si>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</si>
  <si>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</si>
  <si>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</si>
  <si>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</si>
  <si>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</si>
  <si>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</si>
  <si>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</si>
  <si>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</si>
  <si>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</si>
  <si>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</si>
  <si>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</si>
  <si>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</si>
  <si>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</si>
  <si>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</si>
  <si>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</si>
  <si>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</si>
  <si>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</si>
  <si>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</si>
  <si>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</si>
  <si>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</si>
  <si>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</si>
  <si>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</si>
  <si>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</si>
  <si>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FEDERATED STATES OF MICRONESIA</t>
  </si>
  <si>
    <t>REPUBLIC OF KOSOVO</t>
  </si>
  <si>
    <t>2022</t>
  </si>
  <si>
    <t>N/A</t>
  </si>
  <si>
    <t>2023</t>
  </si>
  <si>
    <t>April  2023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</si>
</sst>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10">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164" fontId="0" fillId="0" borderId="0" xfId="0" applyNumberFormat="1"/>
    <xf numFmtId="37" fontId="2" fillId="2" borderId="0" xfId="0" applyNumberFormat="1" applyFont="1" applyFill="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165" fontId="0" fillId="0" borderId="0" xfId="0" applyNumberFormat="1" applyAlignment="1">
      <alignment horizontal="left"/>
    </xf>
    <xf numFmtId="14" fontId="0" fillId="0" borderId="0" xfId="0" applyNumberFormat="1" applyAlignment="1">
      <alignment horizontal="left"/>
    </xf>
    <xf numFmtId="3" fontId="3" fillId="0" borderId="0" xfId="0" applyNumberFormat="1" applyFont="1"/>
    <xf numFmtId="166" fontId="11" fillId="0" borderId="0" xfId="0" quotePrefix="1" applyFont="1" applyAlignment="1">
      <alignment horizontal="left"/>
    </xf>
    <xf numFmtId="166" fontId="9" fillId="0" borderId="0" xfId="0" applyFont="1"/>
    <xf numFmtId="172" fontId="0" fillId="0" borderId="0" xfId="0" quotePrefix="1" applyNumberFormat="1" applyAlignment="1">
      <alignment horizontal="center"/>
    </xf>
    <xf numFmtId="166" fontId="22" fillId="0" borderId="0" xfId="0" applyFont="1"/>
    <xf numFmtId="166" fontId="23" fillId="0" borderId="0" xfId="0" applyFont="1"/>
    <xf numFmtId="168" fontId="23" fillId="0" borderId="0" xfId="0" applyNumberFormat="1" applyFont="1"/>
    <xf numFmtId="166" fontId="23" fillId="0" borderId="0" xfId="0" applyFont="1" applyAlignment="1">
      <alignment horizontal="center"/>
    </xf>
    <xf numFmtId="168" fontId="22" fillId="0" borderId="0" xfId="0" applyNumberFormat="1" applyFont="1"/>
    <xf numFmtId="166" fontId="22" fillId="0" borderId="0" xfId="0" quotePrefix="1" applyFont="1" applyAlignment="1">
      <alignment horizontal="left"/>
    </xf>
    <xf numFmtId="15" fontId="22" fillId="0" borderId="0" xfId="0" quotePrefix="1" applyNumberFormat="1" applyFont="1" applyAlignment="1">
      <alignment horizontal="right"/>
    </xf>
    <xf numFmtId="165" fontId="0" fillId="2" borderId="0" xfId="0" applyNumberFormat="1" applyFill="1" applyAlignment="1">
      <alignment horizontal="left"/>
    </xf>
    <xf numFmtId="166" fontId="12" fillId="0" borderId="0" xfId="0" quotePrefix="1" applyFont="1" applyAlignment="1">
      <alignment horizontal="left"/>
    </xf>
    <xf numFmtId="166" fontId="10" fillId="0" borderId="0" xfId="0" applyFont="1"/>
    <xf numFmtId="166" fontId="24" fillId="0" borderId="0" xfId="0" applyFont="1"/>
    <xf numFmtId="38" fontId="10" fillId="0" borderId="0" xfId="0" applyNumberFormat="1" applyFont="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Alignment="1">
      <alignment horizontal="center"/>
    </xf>
    <xf numFmtId="166" fontId="26" fillId="0" borderId="0" xfId="0" applyFont="1"/>
    <xf numFmtId="3" fontId="26" fillId="0" borderId="0" xfId="0" applyNumberFormat="1" applyFont="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Alignment="1">
      <alignment horizontal="left" vertical="center" wrapText="1"/>
    </xf>
    <xf numFmtId="166" fontId="9" fillId="0" borderId="0" xfId="0" applyFont="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Border="1" applyAlignment="1">
      <alignment horizontal="left" vertical="center"/>
    </xf>
    <xf numFmtId="166" fontId="22" fillId="0" borderId="0" xfId="0" quotePrefix="1" applyFont="1" applyAlignment="1">
      <alignment horizontal="left" vertical="center" indent="3"/>
    </xf>
    <xf numFmtId="166" fontId="25" fillId="0" borderId="0" xfId="0" applyFont="1" applyAlignment="1">
      <alignment vertical="center"/>
    </xf>
    <xf numFmtId="175" fontId="28" fillId="0" borderId="0" xfId="0" applyNumberFormat="1" applyFont="1" applyAlignment="1">
      <alignment horizontal="center" vertical="center"/>
    </xf>
    <xf numFmtId="166" fontId="28" fillId="0" borderId="0" xfId="0" applyFont="1" applyAlignment="1">
      <alignment horizontal="center" vertical="center"/>
    </xf>
    <xf numFmtId="166" fontId="22" fillId="0" borderId="0" xfId="0" quotePrefix="1" applyFont="1" applyAlignment="1">
      <alignment horizontal="center" vertical="center"/>
    </xf>
    <xf numFmtId="166" fontId="22" fillId="0" borderId="0" xfId="0" applyFont="1" applyAlignment="1">
      <alignment horizontal="center" vertical="center"/>
    </xf>
    <xf numFmtId="166" fontId="31" fillId="0" borderId="0" xfId="0" applyFont="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xf numFmtId="0" fontId="45" fillId="0" borderId="0" xfId="3" applyFont="1" applyAlignment="1">
      <alignment horizontal="left" indent="1"/>
    </xf>
    <xf numFmtId="0" fontId="46" fillId="0" borderId="0" xfId="3" applyFont="1"/>
    <xf numFmtId="0" fontId="49" fillId="0" borderId="0" xfId="3" applyFont="1" applyAlignment="1">
      <alignment horizontal="left" indent="1"/>
    </xf>
    <xf numFmtId="0" fontId="50" fillId="0" borderId="0" xfId="3" applyFont="1" applyAlignment="1">
      <alignment horizontal="left" indent="1"/>
    </xf>
    <xf numFmtId="0" fontId="53" fillId="0" borderId="0" xfId="3" applyFont="1" applyAlignment="1">
      <alignment horizontal="left" indent="1"/>
    </xf>
    <xf numFmtId="0" fontId="54" fillId="0" borderId="0" xfId="4" applyFont="1" applyAlignment="1">
      <alignment horizontal="left"/>
    </xf>
    <xf numFmtId="0" fontId="1" fillId="0" borderId="0" xfId="3"/>
    <xf numFmtId="0" fontId="55" fillId="0" borderId="0" xfId="3" applyFont="1"/>
    <xf numFmtId="0" fontId="56" fillId="0" borderId="0" xfId="3" applyFont="1"/>
    <xf numFmtId="0" fontId="54" fillId="0" borderId="4" xfId="4" applyFont="1" applyBorder="1" applyAlignment="1">
      <alignment horizontal="left"/>
    </xf>
    <xf numFmtId="0" fontId="55" fillId="0" borderId="4" xfId="3" applyFont="1" applyBorder="1"/>
    <xf numFmtId="0" fontId="48" fillId="0" borderId="4" xfId="4" applyFont="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Border="1" applyAlignment="1">
      <alignment horizontal="left" indent="1"/>
    </xf>
    <xf numFmtId="0" fontId="49" fillId="0" borderId="4" xfId="3" applyFont="1" applyBorder="1" applyAlignment="1">
      <alignment horizontal="left" indent="1"/>
    </xf>
    <xf numFmtId="0" fontId="50" fillId="0" borderId="4" xfId="3" applyFont="1" applyBorder="1" applyAlignment="1">
      <alignment horizontal="left" indent="1"/>
    </xf>
    <xf numFmtId="0" fontId="51" fillId="0" borderId="4" xfId="4" applyFont="1" applyBorder="1" applyAlignment="1">
      <alignment horizontal="left" vertical="center" indent="1"/>
    </xf>
    <xf numFmtId="0" fontId="49" fillId="0" borderId="4" xfId="3" applyFont="1" applyBorder="1" applyAlignment="1">
      <alignment horizontal="left" wrapText="1" indent="1"/>
    </xf>
    <xf numFmtId="0" fontId="49" fillId="0" borderId="4" xfId="3" applyFont="1" applyBorder="1" applyAlignment="1">
      <alignment horizontal="left" vertical="center" indent="1"/>
    </xf>
    <xf numFmtId="0" fontId="44" fillId="0" borderId="4" xfId="3" applyFont="1" applyBorder="1" applyAlignment="1">
      <alignment horizontal="left" vertical="center" indent="1"/>
    </xf>
    <xf numFmtId="0" fontId="52" fillId="0" borderId="4" xfId="4" applyFont="1" applyBorder="1" applyAlignment="1">
      <alignment horizontal="left" indent="1"/>
    </xf>
    <xf numFmtId="169" fontId="28" fillId="0" borderId="4" xfId="2" applyNumberFormat="1" applyFont="1" applyBorder="1" applyAlignment="1">
      <alignment horizontal="center"/>
    </xf>
    <xf numFmtId="0" fontId="52" fillId="4" borderId="4" xfId="4" applyFont="1" applyFill="1" applyBorder="1" applyAlignment="1">
      <alignment horizontal="left" indent="1"/>
    </xf>
    <xf numFmtId="0" fontId="49" fillId="4" borderId="4" xfId="3" applyFont="1" applyFill="1" applyBorder="1" applyAlignment="1">
      <alignment horizontal="left" indent="1"/>
    </xf>
    <xf numFmtId="0" fontId="48" fillId="4" borderId="4" xfId="4" applyFont="1" applyFill="1" applyBorder="1" applyAlignment="1">
      <alignment horizontal="left" indent="1"/>
    </xf>
    <xf numFmtId="0" fontId="44" fillId="4" borderId="4" xfId="3" applyFont="1" applyFill="1" applyBorder="1" applyAlignment="1">
      <alignment horizontal="left" indent="1"/>
    </xf>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+Charts'!$D$570:$AW$570,'From State&amp;Country +Charts'!$AY$570:$BB$570)</c:f>
              <c:numCache>
                <c:formatCode>_(* #,##0_);_(* \(#,##0\);_(* "-"??_);_(@_)</c:formatCode>
                <c:ptCount val="50"/>
                <c:pt idx="0">
                  <c:v>28372.5</c:v>
                </c:pt>
                <c:pt idx="1">
                  <c:v>133428.5</c:v>
                </c:pt>
                <c:pt idx="2">
                  <c:v>206019</c:v>
                </c:pt>
                <c:pt idx="3">
                  <c:v>26800.5</c:v>
                </c:pt>
                <c:pt idx="4">
                  <c:v>1203150.5</c:v>
                </c:pt>
                <c:pt idx="5">
                  <c:v>166363</c:v>
                </c:pt>
                <c:pt idx="6">
                  <c:v>27406</c:v>
                </c:pt>
                <c:pt idx="7">
                  <c:v>6066.5</c:v>
                </c:pt>
                <c:pt idx="8">
                  <c:v>181061</c:v>
                </c:pt>
                <c:pt idx="9">
                  <c:v>82651</c:v>
                </c:pt>
                <c:pt idx="10">
                  <c:v>90696.5</c:v>
                </c:pt>
                <c:pt idx="11">
                  <c:v>218631.5</c:v>
                </c:pt>
                <c:pt idx="12">
                  <c:v>119794.5</c:v>
                </c:pt>
                <c:pt idx="13">
                  <c:v>45853</c:v>
                </c:pt>
                <c:pt idx="14">
                  <c:v>34972.5</c:v>
                </c:pt>
                <c:pt idx="15">
                  <c:v>46620.5</c:v>
                </c:pt>
                <c:pt idx="16">
                  <c:v>22419</c:v>
                </c:pt>
                <c:pt idx="17">
                  <c:v>34487.5</c:v>
                </c:pt>
                <c:pt idx="18">
                  <c:v>13001.5</c:v>
                </c:pt>
                <c:pt idx="19">
                  <c:v>46964</c:v>
                </c:pt>
                <c:pt idx="20">
                  <c:v>58272</c:v>
                </c:pt>
                <c:pt idx="21">
                  <c:v>94493</c:v>
                </c:pt>
                <c:pt idx="22">
                  <c:v>75277.5</c:v>
                </c:pt>
                <c:pt idx="23">
                  <c:v>15006</c:v>
                </c:pt>
                <c:pt idx="24">
                  <c:v>58666</c:v>
                </c:pt>
                <c:pt idx="25">
                  <c:v>119842</c:v>
                </c:pt>
                <c:pt idx="26">
                  <c:v>26800.5</c:v>
                </c:pt>
                <c:pt idx="27">
                  <c:v>116517</c:v>
                </c:pt>
                <c:pt idx="28">
                  <c:v>14145.5</c:v>
                </c:pt>
                <c:pt idx="29">
                  <c:v>51123</c:v>
                </c:pt>
                <c:pt idx="30">
                  <c:v>47266</c:v>
                </c:pt>
                <c:pt idx="31">
                  <c:v>109212</c:v>
                </c:pt>
                <c:pt idx="32">
                  <c:v>78084.5</c:v>
                </c:pt>
                <c:pt idx="33">
                  <c:v>21917.5</c:v>
                </c:pt>
                <c:pt idx="34">
                  <c:v>75703.5</c:v>
                </c:pt>
                <c:pt idx="35">
                  <c:v>43570</c:v>
                </c:pt>
                <c:pt idx="36">
                  <c:v>689087</c:v>
                </c:pt>
                <c:pt idx="37">
                  <c:v>68619.5</c:v>
                </c:pt>
                <c:pt idx="38">
                  <c:v>7447</c:v>
                </c:pt>
                <c:pt idx="39">
                  <c:v>31947.5</c:v>
                </c:pt>
                <c:pt idx="40">
                  <c:v>19052.5</c:v>
                </c:pt>
                <c:pt idx="41">
                  <c:v>49965.5</c:v>
                </c:pt>
                <c:pt idx="42">
                  <c:v>277099</c:v>
                </c:pt>
                <c:pt idx="43">
                  <c:v>103080.5</c:v>
                </c:pt>
                <c:pt idx="44">
                  <c:v>8296</c:v>
                </c:pt>
                <c:pt idx="45">
                  <c:v>92165</c:v>
                </c:pt>
                <c:pt idx="46">
                  <c:v>7015.5</c:v>
                </c:pt>
                <c:pt idx="47">
                  <c:v>57858.5</c:v>
                </c:pt>
                <c:pt idx="48">
                  <c:v>26961</c:v>
                </c:pt>
                <c:pt idx="49">
                  <c:v>9790</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+Charts'!$B$208:$B$493</c:f>
              <c:strCache>
                <c:ptCount val="28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strCache>
            </c:strRef>
          </c:cat>
          <c:val>
            <c:numRef>
              <c:f>'From State&amp;Country +Charts'!$BW$208:$BW$493</c:f>
              <c:numCache>
                <c:formatCode>General_)</c:formatCode>
                <c:ptCount val="286"/>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pt idx="267">
                  <c:v>176696</c:v>
                </c:pt>
                <c:pt idx="268">
                  <c:v>178677</c:v>
                </c:pt>
                <c:pt idx="269">
                  <c:v>179501</c:v>
                </c:pt>
                <c:pt idx="270">
                  <c:v>181825</c:v>
                </c:pt>
                <c:pt idx="271">
                  <c:v>183258</c:v>
                </c:pt>
                <c:pt idx="272">
                  <c:v>184618</c:v>
                </c:pt>
                <c:pt idx="273">
                  <c:v>183710</c:v>
                </c:pt>
                <c:pt idx="274">
                  <c:v>183784</c:v>
                </c:pt>
                <c:pt idx="275">
                  <c:v>184101</c:v>
                </c:pt>
                <c:pt idx="276">
                  <c:v>183443</c:v>
                </c:pt>
                <c:pt idx="277">
                  <c:v>184475</c:v>
                </c:pt>
                <c:pt idx="278">
                  <c:v>183902</c:v>
                </c:pt>
                <c:pt idx="279">
                  <c:v>181994</c:v>
                </c:pt>
                <c:pt idx="280">
                  <c:v>181207</c:v>
                </c:pt>
                <c:pt idx="281">
                  <c:v>178793</c:v>
                </c:pt>
                <c:pt idx="282">
                  <c:v>178782</c:v>
                </c:pt>
                <c:pt idx="283">
                  <c:v>177647</c:v>
                </c:pt>
                <c:pt idx="284">
                  <c:v>176386</c:v>
                </c:pt>
                <c:pt idx="285">
                  <c:v>174729</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8"/>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+Charts'!$B$208:$B$493</c:f>
              <c:strCache>
                <c:ptCount val="28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strCache>
            </c:strRef>
          </c:cat>
          <c:val>
            <c:numRef>
              <c:f>'From State&amp;Country +Charts'!$BX$208:$BX$493</c:f>
              <c:numCache>
                <c:formatCode>0.0%</c:formatCode>
                <c:ptCount val="286"/>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pt idx="267">
                  <c:v>0.61269006808681525</c:v>
                </c:pt>
                <c:pt idx="268">
                  <c:v>0.63193226654975887</c:v>
                </c:pt>
                <c:pt idx="269">
                  <c:v>0.60759641046767809</c:v>
                </c:pt>
                <c:pt idx="270">
                  <c:v>0.6519033342418461</c:v>
                </c:pt>
                <c:pt idx="271">
                  <c:v>0.68915393903641786</c:v>
                </c:pt>
                <c:pt idx="272">
                  <c:v>0.60292074737792589</c:v>
                </c:pt>
                <c:pt idx="273">
                  <c:v>0.41613863065229784</c:v>
                </c:pt>
                <c:pt idx="274">
                  <c:v>0.28473562061348323</c:v>
                </c:pt>
                <c:pt idx="275">
                  <c:v>0.1707312420112812</c:v>
                </c:pt>
                <c:pt idx="276">
                  <c:v>0.10619783877659317</c:v>
                </c:pt>
                <c:pt idx="277">
                  <c:v>7.9198769137167391E-2</c:v>
                </c:pt>
                <c:pt idx="278">
                  <c:v>5.0616423486934625E-2</c:v>
                </c:pt>
                <c:pt idx="279">
                  <c:v>2.9983700819486536E-2</c:v>
                </c:pt>
                <c:pt idx="280">
                  <c:v>1.4159628827437265E-2</c:v>
                </c:pt>
                <c:pt idx="281">
                  <c:v>-3.9442677199570397E-3</c:v>
                </c:pt>
                <c:pt idx="282">
                  <c:v>-1.6735872404784802E-2</c:v>
                </c:pt>
                <c:pt idx="283">
                  <c:v>-3.0618035774700125E-2</c:v>
                </c:pt>
                <c:pt idx="284">
                  <c:v>-4.4589368317282219E-2</c:v>
                </c:pt>
                <c:pt idx="285">
                  <c:v>-4.8886832507756828E-2</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8"/>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+Charts'!$B$208:$B$493</c:f>
              <c:strCache>
                <c:ptCount val="28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strCache>
            </c:strRef>
          </c:cat>
          <c:val>
            <c:numRef>
              <c:f>'From State&amp;Country +Charts'!$CD$208:$CD$493</c:f>
              <c:numCache>
                <c:formatCode>General_)</c:formatCode>
                <c:ptCount val="286"/>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pt idx="267">
                  <c:v>40348</c:v>
                </c:pt>
                <c:pt idx="268">
                  <c:v>40599</c:v>
                </c:pt>
                <c:pt idx="269">
                  <c:v>40548</c:v>
                </c:pt>
                <c:pt idx="270">
                  <c:v>40967</c:v>
                </c:pt>
                <c:pt idx="271">
                  <c:v>41019</c:v>
                </c:pt>
                <c:pt idx="272">
                  <c:v>41220</c:v>
                </c:pt>
                <c:pt idx="273">
                  <c:v>40730</c:v>
                </c:pt>
                <c:pt idx="274">
                  <c:v>40504</c:v>
                </c:pt>
                <c:pt idx="275">
                  <c:v>40013</c:v>
                </c:pt>
                <c:pt idx="276">
                  <c:v>39582</c:v>
                </c:pt>
                <c:pt idx="277">
                  <c:v>39321</c:v>
                </c:pt>
                <c:pt idx="278">
                  <c:v>38685</c:v>
                </c:pt>
                <c:pt idx="279">
                  <c:v>37700</c:v>
                </c:pt>
                <c:pt idx="280">
                  <c:v>37133</c:v>
                </c:pt>
                <c:pt idx="281">
                  <c:v>36232</c:v>
                </c:pt>
                <c:pt idx="282">
                  <c:v>35674</c:v>
                </c:pt>
                <c:pt idx="283">
                  <c:v>35072</c:v>
                </c:pt>
                <c:pt idx="284">
                  <c:v>34396</c:v>
                </c:pt>
                <c:pt idx="285">
                  <c:v>33708</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+Charts'!$B$208:$B$493</c:f>
              <c:strCache>
                <c:ptCount val="28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strCache>
            </c:strRef>
          </c:cat>
          <c:val>
            <c:numRef>
              <c:f>'From State&amp;Country +Charts'!$CE$208:$CE$493</c:f>
              <c:numCache>
                <c:formatCode>General_)</c:formatCode>
                <c:ptCount val="286"/>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pt idx="267">
                  <c:v>20966</c:v>
                </c:pt>
                <c:pt idx="268">
                  <c:v>21096</c:v>
                </c:pt>
                <c:pt idx="269">
                  <c:v>21032</c:v>
                </c:pt>
                <c:pt idx="270">
                  <c:v>21106</c:v>
                </c:pt>
                <c:pt idx="271">
                  <c:v>21125</c:v>
                </c:pt>
                <c:pt idx="272">
                  <c:v>20949</c:v>
                </c:pt>
                <c:pt idx="273">
                  <c:v>20602</c:v>
                </c:pt>
                <c:pt idx="274">
                  <c:v>20370</c:v>
                </c:pt>
                <c:pt idx="275">
                  <c:v>20127</c:v>
                </c:pt>
                <c:pt idx="276">
                  <c:v>19846</c:v>
                </c:pt>
                <c:pt idx="277">
                  <c:v>19865</c:v>
                </c:pt>
                <c:pt idx="278">
                  <c:v>19666</c:v>
                </c:pt>
                <c:pt idx="279">
                  <c:v>19450</c:v>
                </c:pt>
                <c:pt idx="280">
                  <c:v>19198</c:v>
                </c:pt>
                <c:pt idx="281">
                  <c:v>18659</c:v>
                </c:pt>
                <c:pt idx="282">
                  <c:v>18528</c:v>
                </c:pt>
                <c:pt idx="283">
                  <c:v>18344</c:v>
                </c:pt>
                <c:pt idx="284">
                  <c:v>18133</c:v>
                </c:pt>
                <c:pt idx="285">
                  <c:v>17931</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+Charts'!$B$208:$B$493</c:f>
              <c:strCache>
                <c:ptCount val="28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strCache>
            </c:strRef>
          </c:cat>
          <c:val>
            <c:numRef>
              <c:f>'From State&amp;Country +Charts'!$CF$208:$CF$493</c:f>
              <c:numCache>
                <c:formatCode>General_)</c:formatCode>
                <c:ptCount val="286"/>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pt idx="267">
                  <c:v>10003</c:v>
                </c:pt>
                <c:pt idx="268">
                  <c:v>10203</c:v>
                </c:pt>
                <c:pt idx="269">
                  <c:v>10328</c:v>
                </c:pt>
                <c:pt idx="270">
                  <c:v>10535</c:v>
                </c:pt>
                <c:pt idx="271">
                  <c:v>10579</c:v>
                </c:pt>
                <c:pt idx="272">
                  <c:v>10751</c:v>
                </c:pt>
                <c:pt idx="273">
                  <c:v>10772</c:v>
                </c:pt>
                <c:pt idx="274">
                  <c:v>10792</c:v>
                </c:pt>
                <c:pt idx="275">
                  <c:v>10802</c:v>
                </c:pt>
                <c:pt idx="276">
                  <c:v>10761</c:v>
                </c:pt>
                <c:pt idx="277">
                  <c:v>10868</c:v>
                </c:pt>
                <c:pt idx="278">
                  <c:v>10811</c:v>
                </c:pt>
                <c:pt idx="279">
                  <c:v>10764</c:v>
                </c:pt>
                <c:pt idx="280">
                  <c:v>10701</c:v>
                </c:pt>
                <c:pt idx="281">
                  <c:v>10527</c:v>
                </c:pt>
                <c:pt idx="282">
                  <c:v>10578</c:v>
                </c:pt>
                <c:pt idx="283">
                  <c:v>10642</c:v>
                </c:pt>
                <c:pt idx="284">
                  <c:v>10609</c:v>
                </c:pt>
                <c:pt idx="285">
                  <c:v>10559</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+Charts'!$B$208:$B$493</c:f>
              <c:strCache>
                <c:ptCount val="28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strCache>
            </c:strRef>
          </c:cat>
          <c:val>
            <c:numRef>
              <c:f>'From State&amp;Country +Charts'!$CG$208:$CG$493</c:f>
              <c:numCache>
                <c:formatCode>General_)</c:formatCode>
                <c:ptCount val="286"/>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pt idx="267">
                  <c:v>7327</c:v>
                </c:pt>
                <c:pt idx="268">
                  <c:v>7437</c:v>
                </c:pt>
                <c:pt idx="269">
                  <c:v>7532</c:v>
                </c:pt>
                <c:pt idx="270">
                  <c:v>7618</c:v>
                </c:pt>
                <c:pt idx="271">
                  <c:v>7673</c:v>
                </c:pt>
                <c:pt idx="272">
                  <c:v>7660</c:v>
                </c:pt>
                <c:pt idx="273">
                  <c:v>7661</c:v>
                </c:pt>
                <c:pt idx="274">
                  <c:v>7636</c:v>
                </c:pt>
                <c:pt idx="275">
                  <c:v>7504</c:v>
                </c:pt>
                <c:pt idx="276">
                  <c:v>7419</c:v>
                </c:pt>
                <c:pt idx="277">
                  <c:v>7487</c:v>
                </c:pt>
                <c:pt idx="278">
                  <c:v>7536</c:v>
                </c:pt>
                <c:pt idx="279">
                  <c:v>7469</c:v>
                </c:pt>
                <c:pt idx="280">
                  <c:v>7425</c:v>
                </c:pt>
                <c:pt idx="281">
                  <c:v>7261</c:v>
                </c:pt>
                <c:pt idx="282">
                  <c:v>7263</c:v>
                </c:pt>
                <c:pt idx="283">
                  <c:v>7211</c:v>
                </c:pt>
                <c:pt idx="284">
                  <c:v>7183</c:v>
                </c:pt>
                <c:pt idx="285">
                  <c:v>7074</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+Charts'!$B$208:$B$493</c:f>
              <c:strCache>
                <c:ptCount val="28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strCache>
            </c:strRef>
          </c:cat>
          <c:val>
            <c:numRef>
              <c:f>'From State&amp;Country +Charts'!$CH$208:$CH$493</c:f>
              <c:numCache>
                <c:formatCode>General_)</c:formatCode>
                <c:ptCount val="286"/>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pt idx="267">
                  <c:v>6140</c:v>
                </c:pt>
                <c:pt idx="268">
                  <c:v>6136</c:v>
                </c:pt>
                <c:pt idx="269">
                  <c:v>6183</c:v>
                </c:pt>
                <c:pt idx="270">
                  <c:v>6237</c:v>
                </c:pt>
                <c:pt idx="271">
                  <c:v>6236</c:v>
                </c:pt>
                <c:pt idx="272">
                  <c:v>6310</c:v>
                </c:pt>
                <c:pt idx="273">
                  <c:v>6221</c:v>
                </c:pt>
                <c:pt idx="274">
                  <c:v>6210</c:v>
                </c:pt>
                <c:pt idx="275">
                  <c:v>6199</c:v>
                </c:pt>
                <c:pt idx="276">
                  <c:v>6050</c:v>
                </c:pt>
                <c:pt idx="277">
                  <c:v>6071</c:v>
                </c:pt>
                <c:pt idx="278">
                  <c:v>6074</c:v>
                </c:pt>
                <c:pt idx="279">
                  <c:v>6042</c:v>
                </c:pt>
                <c:pt idx="280">
                  <c:v>6042</c:v>
                </c:pt>
                <c:pt idx="281">
                  <c:v>5898</c:v>
                </c:pt>
                <c:pt idx="282">
                  <c:v>5879</c:v>
                </c:pt>
                <c:pt idx="283">
                  <c:v>5827</c:v>
                </c:pt>
                <c:pt idx="284">
                  <c:v>5713</c:v>
                </c:pt>
                <c:pt idx="285">
                  <c:v>5706</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8"/>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3"/>
  <sheetViews>
    <sheetView showGridLines="0" zoomScaleNormal="100" workbookViewId="0">
      <selection activeCell="B3" sqref="B3:H12"/>
    </sheetView>
  </sheetViews>
  <sheetFormatPr defaultColWidth="8.90625" defaultRowHeight="13.8" x14ac:dyDescent="0.25"/>
  <cols>
    <col min="1" max="1" width="3.08984375" style="45" customWidth="1"/>
    <col min="2" max="2" width="19.36328125" style="45" customWidth="1"/>
    <col min="3" max="4" width="11" style="45" customWidth="1"/>
    <col min="5" max="5" width="12" style="45" customWidth="1"/>
    <col min="6" max="6" width="12.26953125" style="45" bestFit="1" customWidth="1"/>
    <col min="7" max="7" width="11.7265625" style="45" customWidth="1"/>
    <col min="8" max="8" width="12" style="45" customWidth="1"/>
    <col min="9" max="9" width="9.1796875" style="45" customWidth="1"/>
    <col min="10" max="16384" width="8.90625" style="45"/>
  </cols>
  <sheetData>
    <row r="2" spans="2:10" ht="14.4" thickBot="1" x14ac:dyDescent="0.3"/>
    <row r="3" spans="2:10" s="93" customFormat="1" ht="26.55" customHeight="1" thickTop="1" thickBot="1" x14ac:dyDescent="0.3">
      <c r="B3" s="45"/>
      <c r="C3" s="130"/>
      <c r="D3" s="94">
        <f>'OSDR Data'!A$480</f>
        <v>45017</v>
      </c>
      <c r="E3" s="95"/>
      <c r="F3" s="96"/>
      <c r="G3" s="97" t="s">
        <v>631</v>
      </c>
      <c r="H3" s="98">
        <f>D3</f>
        <v>45017</v>
      </c>
      <c r="I3" s="99"/>
    </row>
    <row r="4" spans="2:10" ht="21.3" customHeight="1" thickBot="1" x14ac:dyDescent="0.35">
      <c r="B4" s="86"/>
      <c r="C4" s="144" t="s">
        <v>829</v>
      </c>
      <c r="D4" s="144" t="s">
        <v>827</v>
      </c>
      <c r="E4" s="141" t="s">
        <v>323</v>
      </c>
      <c r="F4" s="87" t="str">
        <f>C4</f>
        <v>2023</v>
      </c>
      <c r="G4" s="85" t="str">
        <f>D4</f>
        <v>2022</v>
      </c>
      <c r="H4" s="88" t="s">
        <v>323</v>
      </c>
      <c r="I4" s="46"/>
    </row>
    <row r="5" spans="2:10" ht="25.35" customHeight="1" thickTop="1" x14ac:dyDescent="0.25">
      <c r="B5" s="131" t="s">
        <v>316</v>
      </c>
      <c r="C5" s="90">
        <f>'OSDR Data'!AG$480</f>
        <v>11985</v>
      </c>
      <c r="D5" s="89">
        <f>'OSDR Data'!AC$468</f>
        <v>13642</v>
      </c>
      <c r="E5" s="142">
        <f>IFERROR(ROUND(((C5-D5)/D5)*100,1),100)</f>
        <v>-12.1</v>
      </c>
      <c r="F5" s="91">
        <f>'OSDR Data'!AD$480</f>
        <v>174729</v>
      </c>
      <c r="G5" s="89">
        <f>'OSDR Data'!AD$468</f>
        <v>183710</v>
      </c>
      <c r="H5" s="92">
        <f>ROUND(((F5-G5)/G5)*100,1)</f>
        <v>-4.9000000000000004</v>
      </c>
      <c r="I5" s="47"/>
      <c r="J5" s="48" t="s">
        <v>320</v>
      </c>
    </row>
    <row r="6" spans="2:10" ht="25.35" customHeight="1" thickBot="1" x14ac:dyDescent="0.3">
      <c r="B6" s="140" t="s">
        <v>654</v>
      </c>
      <c r="C6" s="118">
        <f>ROUND(C5/$J16,0)</f>
        <v>2996</v>
      </c>
      <c r="D6" s="139">
        <f>ROUND(D5/$J17,0)</f>
        <v>3411</v>
      </c>
      <c r="E6" s="143">
        <f>IFERROR(ROUND(((C6-D6)/D6)*100,1),100)</f>
        <v>-12.2</v>
      </c>
      <c r="F6" s="119">
        <f>ROUND(F5/$H27,0)</f>
        <v>3360</v>
      </c>
      <c r="G6" s="139">
        <f>ROUND(G5/$H28,0)</f>
        <v>3533</v>
      </c>
      <c r="H6" s="120">
        <f>ROUND(((F6-G6)/G6)*100,1)</f>
        <v>-4.9000000000000004</v>
      </c>
      <c r="I6" s="47"/>
      <c r="J6" s="70">
        <f>C5-D5</f>
        <v>-1657</v>
      </c>
    </row>
    <row r="7" spans="2:10" ht="21.15" hidden="1" customHeight="1" thickTop="1" thickBot="1" x14ac:dyDescent="0.3">
      <c r="B7" s="205" t="s">
        <v>657</v>
      </c>
      <c r="C7" s="206"/>
      <c r="D7" s="206"/>
      <c r="E7" s="206"/>
      <c r="F7" s="206"/>
      <c r="G7" s="206"/>
      <c r="H7" s="207"/>
      <c r="I7" s="47"/>
      <c r="J7" s="70"/>
    </row>
    <row r="8" spans="2:10" ht="20.85" customHeight="1" thickTop="1" x14ac:dyDescent="0.25">
      <c r="B8" s="105" t="s">
        <v>317</v>
      </c>
      <c r="C8" s="107">
        <f>'OSDR Data'!B$480</f>
        <v>2119</v>
      </c>
      <c r="D8" s="106">
        <f>'OSDR Data'!B$468</f>
        <v>2807</v>
      </c>
      <c r="E8" s="108">
        <f t="shared" ref="E8:E12" si="0">IFERROR(ROUND(((C8-D8)/D8)*100,1),100)</f>
        <v>-24.5</v>
      </c>
      <c r="F8" s="109">
        <f>'OSDR Data'!D$480</f>
        <v>33708</v>
      </c>
      <c r="G8" s="106">
        <f>'OSDR Data'!D$468</f>
        <v>40730</v>
      </c>
      <c r="H8" s="110">
        <f>ROUND(((F8-G8)/G8)*100,1)</f>
        <v>-17.2</v>
      </c>
      <c r="I8" s="49"/>
    </row>
    <row r="9" spans="2:10" ht="20.85" customHeight="1" x14ac:dyDescent="0.25">
      <c r="B9" s="111" t="s">
        <v>318</v>
      </c>
      <c r="C9" s="113">
        <f>'OSDR Data'!F$480</f>
        <v>1333</v>
      </c>
      <c r="D9" s="112">
        <f>'OSDR Data'!F$468</f>
        <v>1535</v>
      </c>
      <c r="E9" s="114">
        <f t="shared" si="0"/>
        <v>-13.2</v>
      </c>
      <c r="F9" s="115">
        <f>'OSDR Data'!H$480</f>
        <v>17931</v>
      </c>
      <c r="G9" s="112">
        <f>'OSDR Data'!H$468</f>
        <v>20602</v>
      </c>
      <c r="H9" s="116">
        <f>ROUND(((F9-G9)/G9)*100,1)</f>
        <v>-13</v>
      </c>
      <c r="I9" s="49"/>
    </row>
    <row r="10" spans="2:10" ht="20.85" customHeight="1" x14ac:dyDescent="0.25">
      <c r="B10" s="111" t="s">
        <v>319</v>
      </c>
      <c r="C10" s="113">
        <f>'OSDR Data'!J$480</f>
        <v>738</v>
      </c>
      <c r="D10" s="112">
        <f>'OSDR Data'!J$468</f>
        <v>788</v>
      </c>
      <c r="E10" s="114">
        <f t="shared" si="0"/>
        <v>-6.3</v>
      </c>
      <c r="F10" s="115">
        <f>'OSDR Data'!L$480</f>
        <v>10559</v>
      </c>
      <c r="G10" s="112">
        <f>'OSDR Data'!L$468</f>
        <v>10772</v>
      </c>
      <c r="H10" s="116">
        <f>ROUND(((F10-G10)/G10)*100,1)</f>
        <v>-2</v>
      </c>
      <c r="I10" s="49"/>
    </row>
    <row r="11" spans="2:10" ht="20.85" customHeight="1" x14ac:dyDescent="0.25">
      <c r="B11" s="105" t="s">
        <v>650</v>
      </c>
      <c r="C11" s="107">
        <f>'OSDR Data'!N$480</f>
        <v>489</v>
      </c>
      <c r="D11" s="106">
        <f>'OSDR Data'!N$468</f>
        <v>598</v>
      </c>
      <c r="E11" s="108">
        <f t="shared" si="0"/>
        <v>-18.2</v>
      </c>
      <c r="F11" s="109">
        <f>'OSDR Data'!P$480</f>
        <v>7074</v>
      </c>
      <c r="G11" s="106">
        <f>'OSDR Data'!P$468</f>
        <v>7661</v>
      </c>
      <c r="H11" s="110">
        <f>ROUND(((F11-G11)/G11)*100,1)</f>
        <v>-7.7</v>
      </c>
      <c r="I11" s="49"/>
    </row>
    <row r="12" spans="2:10" ht="20.85" customHeight="1" thickBot="1" x14ac:dyDescent="0.3">
      <c r="B12" s="117" t="s">
        <v>651</v>
      </c>
      <c r="C12" s="101">
        <f>'OSDR Data'!R$480</f>
        <v>416</v>
      </c>
      <c r="D12" s="100">
        <f>'OSDR Data'!R$468</f>
        <v>423</v>
      </c>
      <c r="E12" s="102">
        <f t="shared" si="0"/>
        <v>-1.7</v>
      </c>
      <c r="F12" s="103">
        <f>'OSDR Data'!T$480</f>
        <v>5706</v>
      </c>
      <c r="G12" s="100">
        <f>'OSDR Data'!T$468</f>
        <v>6221</v>
      </c>
      <c r="H12" s="104">
        <f>ROUND(((F12-G12)/G12)*100,1)</f>
        <v>-8.3000000000000007</v>
      </c>
      <c r="I12" s="49"/>
    </row>
    <row r="13" spans="2:10" ht="16.2" thickTop="1" x14ac:dyDescent="0.25">
      <c r="B13" s="71"/>
      <c r="C13" s="72"/>
      <c r="D13" s="72"/>
      <c r="E13" s="72"/>
      <c r="F13" s="72"/>
      <c r="G13" s="72"/>
      <c r="H13" s="72"/>
    </row>
    <row r="14" spans="2:10" ht="7.5" customHeight="1" x14ac:dyDescent="0.25">
      <c r="B14" s="71"/>
      <c r="C14" s="72"/>
      <c r="D14" s="72"/>
      <c r="E14" s="72"/>
      <c r="F14" s="72"/>
      <c r="G14" s="72"/>
      <c r="H14" s="72"/>
    </row>
    <row r="15" spans="2:10" ht="6.9" customHeight="1" x14ac:dyDescent="0.25">
      <c r="B15" s="71"/>
      <c r="C15" s="72"/>
      <c r="D15" s="72"/>
      <c r="E15" s="72"/>
      <c r="F15" s="72"/>
      <c r="G15" s="72"/>
      <c r="H15" s="72"/>
    </row>
    <row r="16" spans="2:10" ht="20.399999999999999" customHeight="1" x14ac:dyDescent="0.25">
      <c r="B16" s="74" t="s">
        <v>638</v>
      </c>
      <c r="C16" s="75"/>
      <c r="D16" s="203">
        <f>'From State&amp;Country +Charts'!$BU$492+1</f>
        <v>45017</v>
      </c>
      <c r="E16" s="204"/>
      <c r="F16" s="73" t="s">
        <v>823</v>
      </c>
      <c r="G16" s="203">
        <f>'From State&amp;Country +Charts'!$BU$493</f>
        <v>45046</v>
      </c>
      <c r="H16" s="204"/>
      <c r="I16" s="76" t="s">
        <v>824</v>
      </c>
      <c r="J16" s="121" t="str">
        <f>LEFT(I16,1)</f>
        <v>4</v>
      </c>
    </row>
    <row r="17" spans="2:10" ht="20.399999999999999" customHeight="1" x14ac:dyDescent="0.25">
      <c r="B17" s="74" t="s">
        <v>639</v>
      </c>
      <c r="C17" s="75"/>
      <c r="D17" s="203">
        <f>'From State&amp;Country +Charts'!$BU$480+1</f>
        <v>44652</v>
      </c>
      <c r="E17" s="204"/>
      <c r="F17" s="73" t="s">
        <v>823</v>
      </c>
      <c r="G17" s="203">
        <f>'From State&amp;Country +Charts'!$BU$481</f>
        <v>44681</v>
      </c>
      <c r="H17" s="204"/>
      <c r="I17" s="76" t="s">
        <v>824</v>
      </c>
      <c r="J17" s="121" t="str">
        <f>LEFT(I17,1)</f>
        <v>4</v>
      </c>
    </row>
    <row r="18" spans="2:10" ht="16.5" customHeight="1" x14ac:dyDescent="0.25">
      <c r="B18" s="132"/>
      <c r="C18" s="133"/>
      <c r="D18" s="134"/>
      <c r="E18" s="135"/>
      <c r="F18" s="136"/>
      <c r="G18" s="134"/>
      <c r="H18" s="135"/>
      <c r="I18" s="137"/>
      <c r="J18" s="138"/>
    </row>
    <row r="19" spans="2:10" ht="20.399999999999999" customHeight="1" x14ac:dyDescent="0.25">
      <c r="B19" s="122" t="s">
        <v>656</v>
      </c>
      <c r="C19" s="123"/>
      <c r="D19" s="123"/>
      <c r="E19" s="123"/>
      <c r="F19" s="124"/>
      <c r="G19" s="127">
        <f>C6</f>
        <v>2996</v>
      </c>
      <c r="H19" s="135"/>
      <c r="I19" s="137"/>
      <c r="J19" s="138"/>
    </row>
    <row r="20" spans="2:10" ht="20.399999999999999" customHeight="1" x14ac:dyDescent="0.25">
      <c r="B20" s="125" t="s">
        <v>655</v>
      </c>
      <c r="C20" s="123"/>
      <c r="D20" s="126"/>
      <c r="E20" s="123"/>
      <c r="F20" s="124"/>
      <c r="G20" s="127">
        <f>D6</f>
        <v>3411</v>
      </c>
      <c r="H20" s="135"/>
      <c r="I20" s="137"/>
      <c r="J20" s="138"/>
    </row>
    <row r="21" spans="2:10" ht="20.399999999999999" customHeight="1" x14ac:dyDescent="0.25">
      <c r="B21" s="125"/>
      <c r="C21" s="123"/>
      <c r="D21" s="123"/>
      <c r="E21" s="123" t="s">
        <v>497</v>
      </c>
      <c r="F21" s="124"/>
      <c r="G21" s="128">
        <f>G19-G20</f>
        <v>-415</v>
      </c>
      <c r="H21" s="198">
        <f>G21/G20</f>
        <v>-0.12166520082087365</v>
      </c>
      <c r="I21" s="137"/>
      <c r="J21" s="138"/>
    </row>
    <row r="23" spans="2:10" ht="20.100000000000001" customHeight="1" x14ac:dyDescent="0.25">
      <c r="B23" s="122" t="s">
        <v>496</v>
      </c>
      <c r="C23" s="123"/>
      <c r="D23" s="123"/>
      <c r="E23" s="123"/>
      <c r="F23" s="124"/>
      <c r="G23" s="127">
        <f>C5</f>
        <v>11985</v>
      </c>
      <c r="H23" s="46"/>
      <c r="I23" s="46"/>
    </row>
    <row r="24" spans="2:10" ht="20.100000000000001" customHeight="1" x14ac:dyDescent="0.25">
      <c r="B24" s="125" t="s">
        <v>635</v>
      </c>
      <c r="C24" s="123"/>
      <c r="D24" s="126"/>
      <c r="E24" s="123"/>
      <c r="F24" s="124"/>
      <c r="G24" s="127">
        <f>D5</f>
        <v>13642</v>
      </c>
      <c r="H24" s="46"/>
      <c r="I24" s="46"/>
    </row>
    <row r="25" spans="2:10" ht="20.100000000000001" customHeight="1" x14ac:dyDescent="0.25">
      <c r="B25" s="125"/>
      <c r="C25" s="123"/>
      <c r="D25" s="123"/>
      <c r="E25" s="123" t="s">
        <v>497</v>
      </c>
      <c r="F25" s="124"/>
      <c r="G25" s="128">
        <f>G23-G24</f>
        <v>-1657</v>
      </c>
      <c r="H25" s="50"/>
    </row>
    <row r="27" spans="2:10" ht="20.100000000000001" customHeight="1" x14ac:dyDescent="0.25">
      <c r="B27" s="122" t="s">
        <v>632</v>
      </c>
      <c r="C27" s="123"/>
      <c r="D27" s="123"/>
      <c r="E27" s="123"/>
      <c r="F27" s="124"/>
      <c r="G27" s="127">
        <f>F5</f>
        <v>174729</v>
      </c>
      <c r="H27" s="129">
        <v>52</v>
      </c>
    </row>
    <row r="28" spans="2:10" ht="20.100000000000001" customHeight="1" x14ac:dyDescent="0.25">
      <c r="B28" s="125" t="s">
        <v>633</v>
      </c>
      <c r="C28" s="123"/>
      <c r="D28" s="126"/>
      <c r="E28" s="123"/>
      <c r="F28" s="124"/>
      <c r="G28" s="127">
        <f>G5</f>
        <v>183710</v>
      </c>
      <c r="H28" s="129">
        <v>52</v>
      </c>
    </row>
    <row r="29" spans="2:10" ht="20.100000000000001" customHeight="1" x14ac:dyDescent="0.25">
      <c r="B29" s="125"/>
      <c r="C29" s="123"/>
      <c r="D29" s="123"/>
      <c r="E29" s="123" t="s">
        <v>497</v>
      </c>
      <c r="F29" s="124"/>
      <c r="G29" s="128">
        <f>G27-G28</f>
        <v>-8981</v>
      </c>
    </row>
    <row r="31" spans="2:10" x14ac:dyDescent="0.25">
      <c r="B31" s="77"/>
    </row>
    <row r="32" spans="2:10" x14ac:dyDescent="0.25">
      <c r="B32" s="77"/>
    </row>
    <row r="33" spans="2:2" x14ac:dyDescent="0.25">
      <c r="B33" s="51"/>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zoomScale="75" zoomScaleNormal="75" workbookViewId="0">
      <pane xSplit="1" ySplit="1" topLeftCell="F2" activePane="bottomRight" state="frozen"/>
      <selection activeCell="A360" sqref="A360:IV360"/>
      <selection pane="topRight" activeCell="A360" sqref="A360:IV360"/>
      <selection pane="bottomLeft" activeCell="A360" sqref="A360:IV360"/>
      <selection pane="bottomRight" activeCell="AM474" sqref="B472:AM480"/>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4">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4">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4">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4">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4">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4">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4">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4">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4">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4">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4">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4">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4">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4">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4">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4">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4">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4">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4">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4">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4">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4">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4">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4">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4">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4">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4">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4">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4">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4">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4">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4">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4">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4">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4">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4">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4">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4">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4">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4">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4">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4">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4">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4">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4">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4">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4">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4">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4">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4">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4">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4">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4">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4">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4">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4">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4">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4">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4">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4">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4">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4">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4">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4">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4">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4">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4">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4">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4">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4">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4">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4">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4">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4">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4">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4">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78">
        <v>41579</v>
      </c>
      <c r="B367" s="64">
        <f>'From State&amp;Country +Charts'!H380</f>
        <v>2616</v>
      </c>
      <c r="C367" s="64"/>
      <c r="D367" s="64">
        <f t="shared" si="264"/>
        <v>27767</v>
      </c>
      <c r="E367" s="64"/>
      <c r="F367" s="64">
        <f>'From State&amp;Country +Charts'!AN380</f>
        <v>1571</v>
      </c>
      <c r="G367" s="64"/>
      <c r="H367" s="64">
        <f t="shared" si="265"/>
        <v>18620</v>
      </c>
      <c r="I367" s="64"/>
      <c r="J367" s="64">
        <f>'From State&amp;Country +Charts'!AT380</f>
        <v>851</v>
      </c>
      <c r="K367" s="64"/>
      <c r="L367" s="64">
        <f t="shared" si="266"/>
        <v>8989</v>
      </c>
      <c r="M367" s="64"/>
      <c r="N367">
        <f>'From State&amp;Country +Charts'!F380</f>
        <v>586</v>
      </c>
      <c r="O367" s="64"/>
      <c r="P367" s="64">
        <f t="shared" si="223"/>
        <v>6709</v>
      </c>
      <c r="Q367" s="64"/>
      <c r="R367">
        <f>'From State&amp;Country +Charts'!O380</f>
        <v>520</v>
      </c>
      <c r="S367" s="64"/>
      <c r="T367" s="64">
        <f t="shared" si="224"/>
        <v>5860</v>
      </c>
      <c r="U367" s="64"/>
      <c r="V367" s="79">
        <f t="shared" si="267"/>
        <v>0.19029606459591183</v>
      </c>
      <c r="W367" s="79">
        <f t="shared" si="268"/>
        <v>0.11427947915908926</v>
      </c>
      <c r="X367" s="79">
        <f t="shared" si="269"/>
        <v>6.1904415508838295E-2</v>
      </c>
      <c r="Y367" s="8">
        <f t="shared" si="195"/>
        <v>4.262748235978759E-2</v>
      </c>
      <c r="Z367" s="8">
        <f t="shared" si="196"/>
        <v>3.7826434858514585E-2</v>
      </c>
      <c r="AA367" s="64"/>
      <c r="AB367" s="64"/>
      <c r="AC367" s="64">
        <f>'From State&amp;Country +Charts'!BR380</f>
        <v>13747</v>
      </c>
      <c r="AD367">
        <f>SUM(AC356:AC367)</f>
        <v>152804</v>
      </c>
      <c r="AE367" s="80">
        <f t="shared" si="271"/>
        <v>0.48487794340030255</v>
      </c>
      <c r="AF367" s="64"/>
      <c r="AG367" s="64">
        <f t="shared" si="272"/>
        <v>13747</v>
      </c>
      <c r="AH367" s="64">
        <v>8052</v>
      </c>
      <c r="AI367" s="64">
        <f t="shared" si="273"/>
        <v>5695</v>
      </c>
      <c r="AJ367" s="64">
        <f t="shared" si="274"/>
        <v>95476</v>
      </c>
      <c r="AK367" s="64">
        <f t="shared" si="275"/>
        <v>7956.333333333333</v>
      </c>
      <c r="AL367" s="64">
        <f t="shared" si="276"/>
        <v>57328</v>
      </c>
      <c r="AM367" s="81">
        <v>9.1365388812104459E-2</v>
      </c>
    </row>
    <row r="368" spans="1:39" x14ac:dyDescent="0.3">
      <c r="A368" s="44">
        <v>41609</v>
      </c>
      <c r="B368" s="64">
        <f>'From State&amp;Country +Charts'!H381</f>
        <v>1833</v>
      </c>
      <c r="C368" s="64"/>
      <c r="D368" s="64">
        <f t="shared" ref="D368:D373" si="277">SUM(B357:B368)</f>
        <v>27583</v>
      </c>
      <c r="E368" s="64"/>
      <c r="F368" s="64">
        <f>'From State&amp;Country +Charts'!AN381</f>
        <v>1216</v>
      </c>
      <c r="G368" s="64"/>
      <c r="H368" s="64">
        <f t="shared" ref="H368:H373" si="278">SUM(F357:F368)</f>
        <v>18320</v>
      </c>
      <c r="I368" s="64"/>
      <c r="J368" s="64">
        <f>'From State&amp;Country +Charts'!AT381</f>
        <v>573</v>
      </c>
      <c r="K368" s="64"/>
      <c r="L368" s="64">
        <f t="shared" ref="L368:L373" si="279">SUM(J357:J368)</f>
        <v>8863</v>
      </c>
      <c r="M368" s="64"/>
      <c r="N368">
        <f>'From State&amp;Country +Charts'!F381</f>
        <v>413</v>
      </c>
      <c r="O368" s="64"/>
      <c r="P368" s="64">
        <f t="shared" si="223"/>
        <v>6637</v>
      </c>
      <c r="Q368" s="64"/>
      <c r="R368">
        <f>'From State&amp;Country +Charts'!O381</f>
        <v>367</v>
      </c>
      <c r="S368" s="64"/>
      <c r="T368" s="64">
        <f t="shared" si="224"/>
        <v>5740</v>
      </c>
      <c r="U368" s="64"/>
      <c r="V368" s="79">
        <f t="shared" ref="V368:V373" si="280">B368/AC368</f>
        <v>0.1816830211121023</v>
      </c>
      <c r="W368" s="79">
        <f t="shared" ref="W368:W373" si="281">F368/AC368</f>
        <v>0.12052730696798493</v>
      </c>
      <c r="X368" s="79">
        <f t="shared" ref="X368:X373" si="282">J368/AC368</f>
        <v>5.6794528694617902E-2</v>
      </c>
      <c r="Y368" s="8">
        <f t="shared" si="195"/>
        <v>4.0935672514619881E-2</v>
      </c>
      <c r="Z368" s="8">
        <f t="shared" si="196"/>
        <v>3.6376251362870454E-2</v>
      </c>
      <c r="AA368" s="64"/>
      <c r="AB368" s="64"/>
      <c r="AC368" s="64">
        <f>'From State&amp;Country +Charts'!BR381</f>
        <v>10089</v>
      </c>
      <c r="AD368" s="64">
        <f t="shared" si="270"/>
        <v>151209</v>
      </c>
      <c r="AE368" s="80">
        <f t="shared" ref="AE368:AE373" si="283">(AC368/AC356)-1</f>
        <v>-0.13651146867511121</v>
      </c>
      <c r="AF368" s="64"/>
      <c r="AG368" s="64">
        <f t="shared" ref="AG368:AG373" si="284">AC368</f>
        <v>10089</v>
      </c>
      <c r="AH368" s="64">
        <v>7235</v>
      </c>
      <c r="AI368" s="64">
        <f t="shared" ref="AI368:AI373" si="285">AG368-AH368</f>
        <v>2854</v>
      </c>
      <c r="AJ368" s="64">
        <f t="shared" si="274"/>
        <v>89269</v>
      </c>
      <c r="AK368" s="64">
        <f t="shared" si="275"/>
        <v>7439.083333333333</v>
      </c>
      <c r="AL368" s="64">
        <f t="shared" ref="AL368:AL373" si="286">SUM(AH357:AH368)</f>
        <v>61940</v>
      </c>
      <c r="AM368" s="81">
        <v>9.3269897908613342E-2</v>
      </c>
    </row>
    <row r="369" spans="1:39" x14ac:dyDescent="0.3">
      <c r="A369" s="44">
        <v>41640</v>
      </c>
      <c r="B369" s="64">
        <f>'From State&amp;Country +Charts'!H382</f>
        <v>2302</v>
      </c>
      <c r="C369" s="64"/>
      <c r="D369" s="64">
        <f t="shared" si="277"/>
        <v>28107</v>
      </c>
      <c r="E369" s="64"/>
      <c r="F369" s="64">
        <f>'From State&amp;Country +Charts'!AN382</f>
        <v>1434</v>
      </c>
      <c r="G369" s="64"/>
      <c r="H369" s="64">
        <f t="shared" si="278"/>
        <v>18409</v>
      </c>
      <c r="I369" s="64"/>
      <c r="J369" s="64">
        <f>'From State&amp;Country +Charts'!AT382</f>
        <v>658</v>
      </c>
      <c r="K369" s="64"/>
      <c r="L369" s="64">
        <f t="shared" si="279"/>
        <v>8939</v>
      </c>
      <c r="M369" s="64"/>
      <c r="N369">
        <f>'From State&amp;Country +Charts'!F382</f>
        <v>532</v>
      </c>
      <c r="O369" s="64"/>
      <c r="P369" s="64">
        <f t="shared" si="223"/>
        <v>6735</v>
      </c>
      <c r="Q369" s="64"/>
      <c r="R369">
        <f>'From State&amp;Country +Charts'!O382</f>
        <v>471</v>
      </c>
      <c r="S369" s="64"/>
      <c r="T369" s="64">
        <f t="shared" si="224"/>
        <v>5843</v>
      </c>
      <c r="U369" s="64"/>
      <c r="V369" s="79">
        <f t="shared" si="280"/>
        <v>0.19086311251140037</v>
      </c>
      <c r="W369" s="79">
        <f t="shared" si="281"/>
        <v>0.11889561396235801</v>
      </c>
      <c r="X369" s="79">
        <f t="shared" si="282"/>
        <v>5.4556006964596636E-2</v>
      </c>
      <c r="Y369" s="8">
        <f t="shared" si="195"/>
        <v>4.410911201392919E-2</v>
      </c>
      <c r="Z369" s="8">
        <f t="shared" si="196"/>
        <v>3.9051488267971148E-2</v>
      </c>
      <c r="AA369" s="64"/>
      <c r="AB369" s="64"/>
      <c r="AC369" s="64">
        <f>'From State&amp;Country +Charts'!BR382</f>
        <v>12061</v>
      </c>
      <c r="AD369" s="64">
        <f t="shared" ref="AD369:AD375" si="287">SUM(AC358:AC369)</f>
        <v>153357</v>
      </c>
      <c r="AE369" s="80">
        <f t="shared" si="283"/>
        <v>0.21668516089982859</v>
      </c>
      <c r="AF369" s="64"/>
      <c r="AG369" s="64">
        <f t="shared" si="284"/>
        <v>12061</v>
      </c>
      <c r="AH369" s="64">
        <v>6116</v>
      </c>
      <c r="AI369" s="64">
        <f t="shared" si="285"/>
        <v>5945</v>
      </c>
      <c r="AJ369" s="64">
        <f t="shared" ref="AJ369:AJ375" si="288">SUM(AI358:AI369)</f>
        <v>87538</v>
      </c>
      <c r="AK369" s="64">
        <f t="shared" ref="AK369:AK375" si="289">AJ369/12</f>
        <v>7294.833333333333</v>
      </c>
      <c r="AL369" s="64">
        <f t="shared" si="286"/>
        <v>65819</v>
      </c>
      <c r="AM369" s="81">
        <v>9.2612552856313743E-2</v>
      </c>
    </row>
    <row r="370" spans="1:39" x14ac:dyDescent="0.3">
      <c r="A370" s="44">
        <v>41671</v>
      </c>
      <c r="B370" s="64">
        <f>'From State&amp;Country +Charts'!H383</f>
        <v>2080</v>
      </c>
      <c r="C370" s="64"/>
      <c r="D370" s="64">
        <f t="shared" si="277"/>
        <v>28313</v>
      </c>
      <c r="E370" s="64"/>
      <c r="F370" s="64">
        <f>'From State&amp;Country +Charts'!AN383</f>
        <v>1503</v>
      </c>
      <c r="G370" s="64"/>
      <c r="H370" s="64">
        <f t="shared" si="278"/>
        <v>18383</v>
      </c>
      <c r="I370" s="64"/>
      <c r="J370" s="64">
        <f>'From State&amp;Country +Charts'!AT383</f>
        <v>674</v>
      </c>
      <c r="K370" s="64"/>
      <c r="L370" s="64">
        <f t="shared" si="279"/>
        <v>8989</v>
      </c>
      <c r="M370" s="64"/>
      <c r="N370">
        <f>'From State&amp;Country +Charts'!F383</f>
        <v>512</v>
      </c>
      <c r="O370" s="64"/>
      <c r="P370" s="64">
        <f t="shared" si="223"/>
        <v>6779</v>
      </c>
      <c r="Q370" s="64"/>
      <c r="R370">
        <f>'From State&amp;Country +Charts'!O383</f>
        <v>493</v>
      </c>
      <c r="S370" s="64"/>
      <c r="T370" s="64">
        <f t="shared" si="224"/>
        <v>5893</v>
      </c>
      <c r="U370" s="64"/>
      <c r="V370" s="79">
        <f t="shared" si="280"/>
        <v>0.17487808979317304</v>
      </c>
      <c r="W370" s="79">
        <f t="shared" si="281"/>
        <v>0.12636623507650915</v>
      </c>
      <c r="X370" s="79">
        <f t="shared" si="282"/>
        <v>5.6667227173364719E-2</v>
      </c>
      <c r="Y370" s="8">
        <f t="shared" si="195"/>
        <v>4.3046914410627204E-2</v>
      </c>
      <c r="Z370" s="8">
        <f t="shared" si="196"/>
        <v>4.1449470321170336E-2</v>
      </c>
      <c r="AA370" s="64"/>
      <c r="AB370" s="64"/>
      <c r="AC370" s="64">
        <f>'From State&amp;Country +Charts'!BR383</f>
        <v>11894</v>
      </c>
      <c r="AD370" s="64">
        <f t="shared" si="287"/>
        <v>154608</v>
      </c>
      <c r="AE370" s="80">
        <f t="shared" si="283"/>
        <v>0.11754204641548438</v>
      </c>
      <c r="AF370" s="64"/>
      <c r="AG370" s="64">
        <f t="shared" si="284"/>
        <v>11894</v>
      </c>
      <c r="AH370" s="64">
        <v>8131</v>
      </c>
      <c r="AI370" s="64">
        <f t="shared" si="285"/>
        <v>3763</v>
      </c>
      <c r="AJ370" s="64">
        <f t="shared" si="288"/>
        <v>83329</v>
      </c>
      <c r="AK370" s="64">
        <f t="shared" si="289"/>
        <v>6944.083333333333</v>
      </c>
      <c r="AL370" s="64">
        <f t="shared" si="286"/>
        <v>71279</v>
      </c>
      <c r="AM370" s="81">
        <v>9.3072137212039691E-2</v>
      </c>
    </row>
    <row r="371" spans="1:39" x14ac:dyDescent="0.3">
      <c r="A371" s="44">
        <v>41699</v>
      </c>
      <c r="B371" s="64">
        <f>'From State&amp;Country +Charts'!H384</f>
        <v>3068</v>
      </c>
      <c r="C371" s="64"/>
      <c r="D371" s="64">
        <f t="shared" si="277"/>
        <v>28934</v>
      </c>
      <c r="E371" s="64"/>
      <c r="F371" s="64">
        <f>'From State&amp;Country +Charts'!AN384</f>
        <v>2227</v>
      </c>
      <c r="G371" s="64"/>
      <c r="H371" s="64">
        <f t="shared" si="278"/>
        <v>18696</v>
      </c>
      <c r="I371" s="64"/>
      <c r="J371" s="64">
        <f>'From State&amp;Country +Charts'!AT384</f>
        <v>1016</v>
      </c>
      <c r="K371" s="64"/>
      <c r="L371" s="64">
        <f t="shared" si="279"/>
        <v>9160</v>
      </c>
      <c r="M371" s="64"/>
      <c r="N371">
        <f>'From State&amp;Country +Charts'!F384</f>
        <v>720</v>
      </c>
      <c r="O371" s="64"/>
      <c r="P371" s="64">
        <f t="shared" si="223"/>
        <v>6918</v>
      </c>
      <c r="Q371" s="64"/>
      <c r="R371">
        <f>'From State&amp;Country +Charts'!O384</f>
        <v>640</v>
      </c>
      <c r="S371" s="64"/>
      <c r="T371" s="64">
        <f t="shared" si="224"/>
        <v>6015</v>
      </c>
      <c r="U371" s="64"/>
      <c r="V371" s="79">
        <f t="shared" si="280"/>
        <v>0.18662935701685018</v>
      </c>
      <c r="W371" s="79">
        <f t="shared" si="281"/>
        <v>0.13547052740434332</v>
      </c>
      <c r="X371" s="79">
        <f t="shared" si="282"/>
        <v>6.1804246000364986E-2</v>
      </c>
      <c r="Y371" s="8">
        <f t="shared" si="195"/>
        <v>4.3798284567187783E-2</v>
      </c>
      <c r="Z371" s="8">
        <f t="shared" si="196"/>
        <v>3.8931808504166922E-2</v>
      </c>
      <c r="AA371" s="64"/>
      <c r="AB371" s="64"/>
      <c r="AC371" s="64">
        <f>'From State&amp;Country +Charts'!BR384</f>
        <v>16439</v>
      </c>
      <c r="AD371" s="64">
        <f t="shared" si="287"/>
        <v>157479</v>
      </c>
      <c r="AE371" s="80">
        <f t="shared" si="283"/>
        <v>0.21160082547169812</v>
      </c>
      <c r="AF371" s="64"/>
      <c r="AG371" s="64">
        <f t="shared" si="284"/>
        <v>16439</v>
      </c>
      <c r="AH371" s="64">
        <v>6759</v>
      </c>
      <c r="AI371" s="64">
        <f t="shared" si="285"/>
        <v>9680</v>
      </c>
      <c r="AJ371" s="64">
        <f t="shared" si="288"/>
        <v>84968</v>
      </c>
      <c r="AK371" s="64">
        <f t="shared" si="289"/>
        <v>7080.666666666667</v>
      </c>
      <c r="AL371" s="64">
        <f t="shared" si="286"/>
        <v>72511</v>
      </c>
      <c r="AM371" s="81">
        <v>0.10177018066792384</v>
      </c>
    </row>
    <row r="372" spans="1:39" x14ac:dyDescent="0.3">
      <c r="A372" s="44">
        <v>41730</v>
      </c>
      <c r="B372" s="64">
        <f>'From State&amp;Country +Charts'!H385</f>
        <v>2201</v>
      </c>
      <c r="C372" s="64"/>
      <c r="D372" s="64">
        <f t="shared" si="277"/>
        <v>29192</v>
      </c>
      <c r="E372" s="64"/>
      <c r="F372" s="64">
        <f>'From State&amp;Country +Charts'!AN385</f>
        <v>1707</v>
      </c>
      <c r="G372" s="64"/>
      <c r="H372" s="64">
        <f t="shared" si="278"/>
        <v>18946</v>
      </c>
      <c r="I372" s="64"/>
      <c r="J372" s="64">
        <f>'From State&amp;Country +Charts'!AT385</f>
        <v>757</v>
      </c>
      <c r="K372" s="64"/>
      <c r="L372" s="64">
        <f t="shared" si="279"/>
        <v>9291</v>
      </c>
      <c r="M372" s="64"/>
      <c r="N372">
        <f>'From State&amp;Country +Charts'!F385</f>
        <v>545</v>
      </c>
      <c r="O372" s="64"/>
      <c r="P372" s="64">
        <f t="shared" si="223"/>
        <v>7036</v>
      </c>
      <c r="Q372" s="64"/>
      <c r="R372">
        <f>'From State&amp;Country +Charts'!O385</f>
        <v>551</v>
      </c>
      <c r="S372" s="64"/>
      <c r="T372" s="64">
        <f t="shared" si="224"/>
        <v>6099</v>
      </c>
      <c r="U372" s="64"/>
      <c r="V372" s="79">
        <f t="shared" si="280"/>
        <v>0.17464095850194397</v>
      </c>
      <c r="W372" s="79">
        <f t="shared" si="281"/>
        <v>0.1354439419185908</v>
      </c>
      <c r="X372" s="79">
        <f t="shared" si="282"/>
        <v>6.0065063873680873E-2</v>
      </c>
      <c r="Y372" s="8">
        <f t="shared" si="195"/>
        <v>4.3243672141553599E-2</v>
      </c>
      <c r="Z372" s="8">
        <f t="shared" si="196"/>
        <v>4.3719749266047769E-2</v>
      </c>
      <c r="AA372" s="64"/>
      <c r="AB372" s="64"/>
      <c r="AC372" s="64">
        <f>'From State&amp;Country +Charts'!BR385</f>
        <v>12603</v>
      </c>
      <c r="AD372" s="64">
        <f t="shared" si="287"/>
        <v>159441</v>
      </c>
      <c r="AE372" s="80">
        <f t="shared" si="283"/>
        <v>0.18438116718353537</v>
      </c>
      <c r="AF372" s="64"/>
      <c r="AG372" s="64">
        <f t="shared" si="284"/>
        <v>12603</v>
      </c>
      <c r="AH372" s="64">
        <v>5303</v>
      </c>
      <c r="AI372" s="64">
        <f t="shared" si="285"/>
        <v>7300</v>
      </c>
      <c r="AJ372" s="64">
        <f t="shared" si="288"/>
        <v>86400</v>
      </c>
      <c r="AK372" s="64">
        <f t="shared" si="289"/>
        <v>7200</v>
      </c>
      <c r="AL372" s="64">
        <f t="shared" si="286"/>
        <v>73041</v>
      </c>
      <c r="AM372" s="81">
        <v>0.10640323732444656</v>
      </c>
    </row>
    <row r="373" spans="1:39" x14ac:dyDescent="0.3">
      <c r="A373" s="44">
        <v>41760</v>
      </c>
      <c r="B373" s="64">
        <f>'From State&amp;Country +Charts'!H386</f>
        <v>2714</v>
      </c>
      <c r="C373" s="64"/>
      <c r="D373" s="64">
        <f t="shared" si="277"/>
        <v>30069</v>
      </c>
      <c r="E373" s="64"/>
      <c r="F373" s="64">
        <f>'From State&amp;Country +Charts'!AN386</f>
        <v>1984</v>
      </c>
      <c r="G373" s="64"/>
      <c r="H373" s="64">
        <f t="shared" si="278"/>
        <v>19603</v>
      </c>
      <c r="I373" s="64"/>
      <c r="J373" s="64">
        <f>'From State&amp;Country +Charts'!AT386</f>
        <v>998</v>
      </c>
      <c r="K373" s="64"/>
      <c r="L373" s="64">
        <f t="shared" si="279"/>
        <v>9701</v>
      </c>
      <c r="M373" s="64"/>
      <c r="N373">
        <f>'From State&amp;Country +Charts'!F386</f>
        <v>748</v>
      </c>
      <c r="O373" s="64"/>
      <c r="P373" s="64">
        <f t="shared" si="223"/>
        <v>7314</v>
      </c>
      <c r="Q373" s="64"/>
      <c r="R373">
        <f>'From State&amp;Country +Charts'!O386</f>
        <v>619</v>
      </c>
      <c r="S373" s="64"/>
      <c r="T373" s="64">
        <f t="shared" si="224"/>
        <v>6304</v>
      </c>
      <c r="U373" s="64"/>
      <c r="V373" s="79">
        <f t="shared" si="280"/>
        <v>0.17617656604998377</v>
      </c>
      <c r="W373" s="79">
        <f t="shared" si="281"/>
        <v>0.1287893541058098</v>
      </c>
      <c r="X373" s="79">
        <f t="shared" si="282"/>
        <v>6.4784160986692638E-2</v>
      </c>
      <c r="Y373" s="8">
        <f t="shared" si="195"/>
        <v>4.8555663745537166E-2</v>
      </c>
      <c r="Z373" s="8">
        <f t="shared" si="196"/>
        <v>4.0181759169100939E-2</v>
      </c>
      <c r="AA373" s="64"/>
      <c r="AB373" s="64"/>
      <c r="AC373" s="64">
        <f>'From State&amp;Country +Charts'!BR386</f>
        <v>15405</v>
      </c>
      <c r="AD373" s="64">
        <f t="shared" si="287"/>
        <v>164591</v>
      </c>
      <c r="AE373" s="80">
        <f t="shared" si="283"/>
        <v>0.50219405168210618</v>
      </c>
      <c r="AF373" s="64"/>
      <c r="AG373" s="64">
        <f t="shared" si="284"/>
        <v>15405</v>
      </c>
      <c r="AH373" s="64">
        <v>4784</v>
      </c>
      <c r="AI373" s="64">
        <f t="shared" si="285"/>
        <v>10621</v>
      </c>
      <c r="AJ373" s="64">
        <f t="shared" si="288"/>
        <v>93216</v>
      </c>
      <c r="AK373" s="64">
        <f t="shared" si="289"/>
        <v>7768</v>
      </c>
      <c r="AL373" s="64">
        <f t="shared" si="286"/>
        <v>71375</v>
      </c>
      <c r="AM373" s="81">
        <v>0.10606945796819214</v>
      </c>
    </row>
    <row r="374" spans="1:39" x14ac:dyDescent="0.3">
      <c r="A374" s="44">
        <v>41791</v>
      </c>
      <c r="B374" s="64">
        <f>'From State&amp;Country +Charts'!H387</f>
        <v>2724</v>
      </c>
      <c r="C374" s="64"/>
      <c r="D374" s="64">
        <f t="shared" ref="D374:D379" si="290">SUM(B363:B374)</f>
        <v>30163</v>
      </c>
      <c r="E374" s="64"/>
      <c r="F374" s="64">
        <f>'From State&amp;Country +Charts'!AN387</f>
        <v>1636</v>
      </c>
      <c r="G374" s="64"/>
      <c r="H374" s="64">
        <f t="shared" ref="H374:H379" si="291">SUM(F363:F374)</f>
        <v>19487</v>
      </c>
      <c r="I374" s="64"/>
      <c r="J374" s="64">
        <f>'From State&amp;Country +Charts'!AT387</f>
        <v>760</v>
      </c>
      <c r="K374" s="64"/>
      <c r="L374" s="64">
        <f t="shared" ref="L374:L379" si="292">SUM(J363:J374)</f>
        <v>9641</v>
      </c>
      <c r="M374" s="64"/>
      <c r="N374">
        <f>'From State&amp;Country +Charts'!F387</f>
        <v>658</v>
      </c>
      <c r="O374" s="64"/>
      <c r="P374" s="64">
        <f t="shared" si="223"/>
        <v>7252</v>
      </c>
      <c r="Q374" s="64"/>
      <c r="R374">
        <f>'From State&amp;Country +Charts'!O387</f>
        <v>561</v>
      </c>
      <c r="S374" s="64"/>
      <c r="T374" s="64">
        <f t="shared" si="224"/>
        <v>6293</v>
      </c>
      <c r="U374" s="64"/>
      <c r="V374" s="79">
        <f t="shared" ref="V374:V379" si="293">B374/AC374</f>
        <v>0.1894297635605007</v>
      </c>
      <c r="W374" s="79">
        <f t="shared" ref="W374:W379" si="294">F374/AC374</f>
        <v>0.11376912378303199</v>
      </c>
      <c r="X374" s="79">
        <f t="shared" ref="X374:X379" si="295">J374/AC374</f>
        <v>5.2851182197496523E-2</v>
      </c>
      <c r="Y374" s="8">
        <f t="shared" si="195"/>
        <v>4.5757997218358833E-2</v>
      </c>
      <c r="Z374" s="8">
        <f t="shared" si="196"/>
        <v>3.9012517385257302E-2</v>
      </c>
      <c r="AA374" s="64"/>
      <c r="AB374" s="64"/>
      <c r="AC374" s="64">
        <f>'From State&amp;Country +Charts'!BR387</f>
        <v>14380</v>
      </c>
      <c r="AD374" s="64">
        <f t="shared" si="287"/>
        <v>163995</v>
      </c>
      <c r="AE374" s="80">
        <f t="shared" ref="AE374:AE379" si="296">(AC374/AC362)-1</f>
        <v>-3.9797008547008517E-2</v>
      </c>
      <c r="AF374" s="64"/>
      <c r="AG374" s="64">
        <f t="shared" ref="AG374:AG379" si="297">AC374</f>
        <v>14380</v>
      </c>
      <c r="AH374" s="64">
        <v>5397</v>
      </c>
      <c r="AI374" s="64">
        <f t="shared" ref="AI374:AI379" si="298">AG374-AH374</f>
        <v>8983</v>
      </c>
      <c r="AJ374" s="64">
        <f t="shared" si="288"/>
        <v>92362</v>
      </c>
      <c r="AK374" s="64">
        <f t="shared" si="289"/>
        <v>7696.833333333333</v>
      </c>
      <c r="AL374" s="64">
        <f t="shared" ref="AL374:AL379" si="299">SUM(AH363:AH374)</f>
        <v>71633</v>
      </c>
      <c r="AM374" s="81">
        <v>9.6036161335187761E-2</v>
      </c>
    </row>
    <row r="375" spans="1:39" x14ac:dyDescent="0.3">
      <c r="A375" s="44">
        <v>41821</v>
      </c>
      <c r="B375" s="64">
        <f>'From State&amp;Country +Charts'!H388</f>
        <v>2830</v>
      </c>
      <c r="C375" s="64"/>
      <c r="D375" s="64">
        <f t="shared" si="290"/>
        <v>30587</v>
      </c>
      <c r="E375" s="64"/>
      <c r="F375" s="64">
        <f>'From State&amp;Country +Charts'!AN388</f>
        <v>1703</v>
      </c>
      <c r="G375" s="64"/>
      <c r="H375" s="64">
        <f t="shared" si="291"/>
        <v>19754</v>
      </c>
      <c r="I375" s="64"/>
      <c r="J375" s="64">
        <f>'From State&amp;Country +Charts'!AT388</f>
        <v>872</v>
      </c>
      <c r="K375" s="64"/>
      <c r="L375" s="64">
        <f t="shared" si="292"/>
        <v>9752</v>
      </c>
      <c r="M375" s="64"/>
      <c r="N375">
        <f>'From State&amp;Country +Charts'!F388</f>
        <v>723</v>
      </c>
      <c r="O375" s="64"/>
      <c r="P375" s="64">
        <f t="shared" si="223"/>
        <v>7415</v>
      </c>
      <c r="Q375" s="64"/>
      <c r="R375">
        <f>'From State&amp;Country +Charts'!O388</f>
        <v>611</v>
      </c>
      <c r="S375" s="64"/>
      <c r="T375" s="64">
        <f t="shared" si="224"/>
        <v>6427</v>
      </c>
      <c r="U375" s="64"/>
      <c r="V375" s="79">
        <f t="shared" si="293"/>
        <v>0.18633131419541743</v>
      </c>
      <c r="W375" s="79">
        <f t="shared" si="294"/>
        <v>0.11212799578614696</v>
      </c>
      <c r="X375" s="79">
        <f t="shared" si="295"/>
        <v>5.7413747695549119E-2</v>
      </c>
      <c r="Y375" s="8">
        <f t="shared" si="195"/>
        <v>4.7603371082433503E-2</v>
      </c>
      <c r="Z375" s="8">
        <f t="shared" si="196"/>
        <v>4.022912825915196E-2</v>
      </c>
      <c r="AA375" s="64"/>
      <c r="AB375" s="64"/>
      <c r="AC375" s="64">
        <f>'From State&amp;Country +Charts'!BR388</f>
        <v>15188</v>
      </c>
      <c r="AD375" s="64">
        <f t="shared" si="287"/>
        <v>166411</v>
      </c>
      <c r="AE375" s="80">
        <f t="shared" si="296"/>
        <v>0.18916379580331966</v>
      </c>
      <c r="AF375" s="64"/>
      <c r="AG375" s="64">
        <f t="shared" si="297"/>
        <v>15188</v>
      </c>
      <c r="AH375" s="64">
        <v>8077</v>
      </c>
      <c r="AI375" s="64">
        <f t="shared" si="298"/>
        <v>7111</v>
      </c>
      <c r="AJ375" s="64">
        <f t="shared" si="288"/>
        <v>90971</v>
      </c>
      <c r="AK375" s="64">
        <f t="shared" si="289"/>
        <v>7580.916666666667</v>
      </c>
      <c r="AL375" s="64">
        <f t="shared" si="299"/>
        <v>75440</v>
      </c>
      <c r="AM375" s="81">
        <v>9.6523571240452993E-2</v>
      </c>
    </row>
    <row r="376" spans="1:39" x14ac:dyDescent="0.3">
      <c r="A376" s="44">
        <v>41852</v>
      </c>
      <c r="B376" s="64">
        <f>'From State&amp;Country +Charts'!H389</f>
        <v>3745</v>
      </c>
      <c r="C376" s="64"/>
      <c r="D376" s="64">
        <f t="shared" si="290"/>
        <v>31074</v>
      </c>
      <c r="E376" s="64"/>
      <c r="F376" s="64">
        <f>'From State&amp;Country +Charts'!AN389</f>
        <v>2211</v>
      </c>
      <c r="G376" s="64"/>
      <c r="H376" s="64">
        <f t="shared" si="291"/>
        <v>20201</v>
      </c>
      <c r="I376" s="64"/>
      <c r="J376" s="64">
        <f>'From State&amp;Country +Charts'!AT389</f>
        <v>1200</v>
      </c>
      <c r="K376" s="64"/>
      <c r="L376" s="64">
        <f t="shared" si="292"/>
        <v>9882</v>
      </c>
      <c r="M376" s="64"/>
      <c r="N376">
        <f>'From State&amp;Country +Charts'!F389</f>
        <v>840</v>
      </c>
      <c r="O376" s="64"/>
      <c r="P376" s="64">
        <f t="shared" si="223"/>
        <v>7499</v>
      </c>
      <c r="Q376" s="64"/>
      <c r="R376">
        <f>'From State&amp;Country +Charts'!O389</f>
        <v>747</v>
      </c>
      <c r="S376" s="64"/>
      <c r="T376" s="64">
        <f t="shared" si="224"/>
        <v>6557</v>
      </c>
      <c r="U376" s="64"/>
      <c r="V376" s="79">
        <f t="shared" si="293"/>
        <v>0.18496567392700153</v>
      </c>
      <c r="W376" s="79">
        <f t="shared" si="294"/>
        <v>0.10920136316491331</v>
      </c>
      <c r="X376" s="79">
        <f t="shared" si="295"/>
        <v>5.9268039709586606E-2</v>
      </c>
      <c r="Y376" s="8">
        <f t="shared" si="195"/>
        <v>4.1487627796710627E-2</v>
      </c>
      <c r="Z376" s="8">
        <f t="shared" si="196"/>
        <v>3.6894354719217662E-2</v>
      </c>
      <c r="AA376" s="64"/>
      <c r="AB376" s="64"/>
      <c r="AC376" s="64">
        <f>'From State&amp;Country +Charts'!BR389</f>
        <v>20247</v>
      </c>
      <c r="AD376" s="64">
        <f t="shared" ref="AD376:AD381" si="300">SUM(AC365:AC376)</f>
        <v>169272</v>
      </c>
      <c r="AE376" s="80">
        <f t="shared" si="296"/>
        <v>0.16455769009547905</v>
      </c>
      <c r="AF376" s="64"/>
      <c r="AG376" s="64">
        <f t="shared" si="297"/>
        <v>20247</v>
      </c>
      <c r="AH376" s="64">
        <v>6988</v>
      </c>
      <c r="AI376" s="64">
        <f t="shared" si="298"/>
        <v>13259</v>
      </c>
      <c r="AJ376" s="64">
        <f t="shared" ref="AJ376:AJ381" si="301">SUM(AI365:AI376)</f>
        <v>89796</v>
      </c>
      <c r="AK376" s="64">
        <f t="shared" ref="AK376:AK381" si="302">AJ376/12</f>
        <v>7483</v>
      </c>
      <c r="AL376" s="64">
        <f t="shared" si="299"/>
        <v>79476</v>
      </c>
      <c r="AM376" s="81">
        <v>9.171729145058527E-2</v>
      </c>
    </row>
    <row r="377" spans="1:39" x14ac:dyDescent="0.3">
      <c r="A377" s="44">
        <v>41883</v>
      </c>
      <c r="B377" s="64">
        <f>'From State&amp;Country +Charts'!H390</f>
        <v>3233</v>
      </c>
      <c r="C377" s="64"/>
      <c r="D377" s="64">
        <f t="shared" si="290"/>
        <v>31656</v>
      </c>
      <c r="E377" s="64"/>
      <c r="F377" s="64">
        <f>'From State&amp;Country +Charts'!AN390</f>
        <v>1787</v>
      </c>
      <c r="G377" s="64"/>
      <c r="H377" s="64">
        <f t="shared" si="291"/>
        <v>20459</v>
      </c>
      <c r="I377" s="64"/>
      <c r="J377" s="64">
        <f>'From State&amp;Country +Charts'!AT390</f>
        <v>917</v>
      </c>
      <c r="K377" s="64"/>
      <c r="L377" s="64">
        <f t="shared" si="292"/>
        <v>9997</v>
      </c>
      <c r="M377" s="64"/>
      <c r="N377">
        <f>'From State&amp;Country +Charts'!F390</f>
        <v>686</v>
      </c>
      <c r="O377" s="64"/>
      <c r="P377" s="64">
        <f t="shared" si="223"/>
        <v>7536</v>
      </c>
      <c r="Q377" s="64"/>
      <c r="R377">
        <f>'From State&amp;Country +Charts'!O390</f>
        <v>657</v>
      </c>
      <c r="S377" s="64"/>
      <c r="T377" s="64">
        <f t="shared" si="224"/>
        <v>6719</v>
      </c>
      <c r="U377" s="64"/>
      <c r="V377" s="79">
        <f t="shared" si="293"/>
        <v>0.19376685645789632</v>
      </c>
      <c r="W377" s="79">
        <f t="shared" si="294"/>
        <v>0.10710218759364699</v>
      </c>
      <c r="X377" s="79">
        <f t="shared" si="295"/>
        <v>5.4959544501048847E-2</v>
      </c>
      <c r="Y377" s="8">
        <f t="shared" si="195"/>
        <v>4.1114773748876239E-2</v>
      </c>
      <c r="Z377" s="8">
        <f t="shared" si="196"/>
        <v>3.9376685645789632E-2</v>
      </c>
      <c r="AA377" s="64"/>
      <c r="AB377" s="64"/>
      <c r="AC377" s="64">
        <f>'From State&amp;Country +Charts'!BR390</f>
        <v>16685</v>
      </c>
      <c r="AD377" s="64">
        <f t="shared" si="300"/>
        <v>171565</v>
      </c>
      <c r="AE377" s="80">
        <f t="shared" si="296"/>
        <v>0.15932462479155096</v>
      </c>
      <c r="AF377" s="64"/>
      <c r="AG377" s="64">
        <f t="shared" si="297"/>
        <v>16685</v>
      </c>
      <c r="AH377" s="64">
        <v>2882</v>
      </c>
      <c r="AI377" s="64">
        <f t="shared" si="298"/>
        <v>13803</v>
      </c>
      <c r="AJ377" s="64">
        <f t="shared" si="301"/>
        <v>96481</v>
      </c>
      <c r="AK377" s="64">
        <f t="shared" si="302"/>
        <v>8040.083333333333</v>
      </c>
      <c r="AL377" s="64">
        <f t="shared" si="299"/>
        <v>75084</v>
      </c>
      <c r="AM377" s="81">
        <v>9.181899910098891E-2</v>
      </c>
    </row>
    <row r="378" spans="1:39" x14ac:dyDescent="0.3">
      <c r="A378" s="44">
        <v>41913</v>
      </c>
      <c r="B378" s="64">
        <f>'From State&amp;Country +Charts'!H391</f>
        <v>2691</v>
      </c>
      <c r="C378" s="64"/>
      <c r="D378" s="64">
        <f t="shared" si="290"/>
        <v>32037</v>
      </c>
      <c r="E378" s="64"/>
      <c r="F378" s="64">
        <f>'From State&amp;Country +Charts'!AN391</f>
        <v>1684</v>
      </c>
      <c r="G378" s="64"/>
      <c r="H378" s="64">
        <f t="shared" si="291"/>
        <v>20663</v>
      </c>
      <c r="I378" s="64"/>
      <c r="J378" s="64">
        <f>'From State&amp;Country +Charts'!AT391</f>
        <v>833</v>
      </c>
      <c r="K378" s="64"/>
      <c r="L378" s="64">
        <f t="shared" si="292"/>
        <v>10109</v>
      </c>
      <c r="M378" s="64"/>
      <c r="N378">
        <f>'From State&amp;Country +Charts'!F391</f>
        <v>592</v>
      </c>
      <c r="O378" s="64"/>
      <c r="P378" s="64">
        <f t="shared" si="223"/>
        <v>7555</v>
      </c>
      <c r="Q378" s="64"/>
      <c r="R378">
        <f>'From State&amp;Country +Charts'!O391</f>
        <v>549</v>
      </c>
      <c r="S378" s="64"/>
      <c r="T378" s="64">
        <f t="shared" si="224"/>
        <v>6786</v>
      </c>
      <c r="U378" s="64"/>
      <c r="V378" s="79">
        <f t="shared" si="293"/>
        <v>0.18435294923614443</v>
      </c>
      <c r="W378" s="79">
        <f t="shared" si="294"/>
        <v>0.11536617113105432</v>
      </c>
      <c r="X378" s="79">
        <f t="shared" si="295"/>
        <v>5.7066520517914637E-2</v>
      </c>
      <c r="Y378" s="8">
        <f t="shared" si="195"/>
        <v>4.0556278687401519E-2</v>
      </c>
      <c r="Z378" s="8">
        <f t="shared" si="196"/>
        <v>3.7610467904363912E-2</v>
      </c>
      <c r="AA378" s="64"/>
      <c r="AB378" s="64"/>
      <c r="AC378" s="64">
        <f>'From State&amp;Country +Charts'!BR391</f>
        <v>14597</v>
      </c>
      <c r="AD378" s="64">
        <f t="shared" si="300"/>
        <v>173335</v>
      </c>
      <c r="AE378" s="80">
        <f t="shared" si="296"/>
        <v>0.13799017697045302</v>
      </c>
      <c r="AF378" s="64"/>
      <c r="AG378" s="64">
        <f t="shared" si="297"/>
        <v>14597</v>
      </c>
      <c r="AH378" s="64">
        <v>1957</v>
      </c>
      <c r="AI378" s="64">
        <f t="shared" si="298"/>
        <v>12640</v>
      </c>
      <c r="AJ378" s="64">
        <f t="shared" si="301"/>
        <v>101654</v>
      </c>
      <c r="AK378" s="64">
        <f t="shared" si="302"/>
        <v>8471.1666666666661</v>
      </c>
      <c r="AL378" s="64">
        <f t="shared" si="299"/>
        <v>71681</v>
      </c>
      <c r="AM378" s="81">
        <v>9.6732205247653621E-2</v>
      </c>
    </row>
    <row r="379" spans="1:39" x14ac:dyDescent="0.3">
      <c r="A379" s="44">
        <v>41944</v>
      </c>
      <c r="B379" s="64">
        <f>'From State&amp;Country +Charts'!H392</f>
        <v>2857</v>
      </c>
      <c r="C379" s="64"/>
      <c r="D379" s="64">
        <f t="shared" si="290"/>
        <v>32278</v>
      </c>
      <c r="E379" s="64"/>
      <c r="F379" s="64">
        <f>'From State&amp;Country +Charts'!AN392</f>
        <v>1733</v>
      </c>
      <c r="G379" s="64"/>
      <c r="H379" s="64">
        <f t="shared" si="291"/>
        <v>20825</v>
      </c>
      <c r="I379" s="64"/>
      <c r="J379" s="64">
        <f>'From State&amp;Country +Charts'!AT392</f>
        <v>734</v>
      </c>
      <c r="K379" s="64"/>
      <c r="L379" s="64">
        <f t="shared" si="292"/>
        <v>9992</v>
      </c>
      <c r="M379" s="64"/>
      <c r="N379">
        <f>'From State&amp;Country +Charts'!F392</f>
        <v>659</v>
      </c>
      <c r="O379" s="64"/>
      <c r="P379" s="64">
        <f t="shared" si="223"/>
        <v>7628</v>
      </c>
      <c r="Q379" s="64"/>
      <c r="R379">
        <f>'From State&amp;Country +Charts'!O392</f>
        <v>565</v>
      </c>
      <c r="S379" s="64"/>
      <c r="T379" s="64">
        <f t="shared" si="224"/>
        <v>6831</v>
      </c>
      <c r="U379" s="64"/>
      <c r="V379" s="79">
        <f t="shared" si="293"/>
        <v>0.19280604669995952</v>
      </c>
      <c r="W379" s="79">
        <f t="shared" si="294"/>
        <v>0.11695235524362262</v>
      </c>
      <c r="X379" s="79">
        <f t="shared" si="295"/>
        <v>4.9534350114725331E-2</v>
      </c>
      <c r="Y379" s="8">
        <f t="shared" si="195"/>
        <v>4.4472938318261573E-2</v>
      </c>
      <c r="Z379" s="8">
        <f t="shared" si="196"/>
        <v>3.8129302200026992E-2</v>
      </c>
      <c r="AA379" s="64"/>
      <c r="AB379" s="64"/>
      <c r="AC379" s="64">
        <f>'From State&amp;Country +Charts'!BR392</f>
        <v>14818</v>
      </c>
      <c r="AD379" s="64">
        <f t="shared" si="300"/>
        <v>174406</v>
      </c>
      <c r="AE379" s="80">
        <f t="shared" si="296"/>
        <v>7.7907907179748381E-2</v>
      </c>
      <c r="AF379" s="64"/>
      <c r="AG379" s="64">
        <f t="shared" si="297"/>
        <v>14818</v>
      </c>
      <c r="AH379" s="64">
        <v>678</v>
      </c>
      <c r="AI379" s="64">
        <f t="shared" si="298"/>
        <v>14140</v>
      </c>
      <c r="AJ379" s="64">
        <f t="shared" si="301"/>
        <v>110099</v>
      </c>
      <c r="AK379" s="64">
        <f t="shared" si="302"/>
        <v>9174.9166666666661</v>
      </c>
      <c r="AL379" s="64">
        <f t="shared" si="299"/>
        <v>64307</v>
      </c>
      <c r="AM379" s="81">
        <v>0.10021595356998246</v>
      </c>
    </row>
    <row r="380" spans="1:39" x14ac:dyDescent="0.3">
      <c r="A380" s="44">
        <v>41974</v>
      </c>
      <c r="B380" s="64">
        <f>'From State&amp;Country +Charts'!H393</f>
        <v>2133</v>
      </c>
      <c r="C380" s="64"/>
      <c r="D380" s="64">
        <f t="shared" ref="D380:D385" si="303">SUM(B369:B380)</f>
        <v>32578</v>
      </c>
      <c r="E380" s="64"/>
      <c r="F380" s="64">
        <f>'From State&amp;Country +Charts'!AN393</f>
        <v>1309</v>
      </c>
      <c r="G380" s="64"/>
      <c r="H380" s="64">
        <f t="shared" ref="H380:H385" si="304">SUM(F369:F380)</f>
        <v>20918</v>
      </c>
      <c r="I380" s="64"/>
      <c r="J380" s="64">
        <f>'From State&amp;Country +Charts'!AT393</f>
        <v>587</v>
      </c>
      <c r="K380" s="64"/>
      <c r="L380" s="64">
        <f t="shared" ref="L380:L385" si="305">SUM(J369:J380)</f>
        <v>10006</v>
      </c>
      <c r="M380" s="64"/>
      <c r="N380">
        <f>'From State&amp;Country +Charts'!F393</f>
        <v>490</v>
      </c>
      <c r="O380" s="64"/>
      <c r="P380" s="64">
        <f t="shared" ref="P380:P385" si="306">SUM(N369:N380)</f>
        <v>7705</v>
      </c>
      <c r="Q380" s="64"/>
      <c r="R380">
        <f>'From State&amp;Country +Charts'!O393</f>
        <v>396</v>
      </c>
      <c r="S380" s="64"/>
      <c r="T380" s="64">
        <f t="shared" ref="T380:T385" si="307">SUM(R369:R380)</f>
        <v>6860</v>
      </c>
      <c r="U380" s="64"/>
      <c r="V380" s="79">
        <f t="shared" ref="V380:V385" si="308">B380/AC380</f>
        <v>0.19417387346381429</v>
      </c>
      <c r="W380" s="79">
        <f t="shared" ref="W380:W385" si="309">F380/AC380</f>
        <v>0.11916249431042331</v>
      </c>
      <c r="X380" s="79">
        <f t="shared" ref="X380:X385" si="310">J380/AC380</f>
        <v>5.3436504324078288E-2</v>
      </c>
      <c r="Y380" s="8">
        <f t="shared" si="195"/>
        <v>4.4606281292671822E-2</v>
      </c>
      <c r="Z380" s="8">
        <f t="shared" si="196"/>
        <v>3.6049157942649068E-2</v>
      </c>
      <c r="AA380" s="64"/>
      <c r="AB380" s="64"/>
      <c r="AC380" s="64">
        <f>'From State&amp;Country +Charts'!BR393</f>
        <v>10985</v>
      </c>
      <c r="AD380" s="64">
        <f t="shared" si="300"/>
        <v>175302</v>
      </c>
      <c r="AE380" s="80">
        <f t="shared" ref="AE380:AE385" si="311">(AC380/AC368)-1</f>
        <v>8.8809594607988984E-2</v>
      </c>
      <c r="AF380" s="64"/>
      <c r="AG380" s="64">
        <f t="shared" ref="AG380:AG385" si="312">AC380</f>
        <v>10985</v>
      </c>
      <c r="AH380" s="64">
        <v>986</v>
      </c>
      <c r="AI380" s="64">
        <f t="shared" ref="AI380:AI385" si="313">AG380-AH380</f>
        <v>9999</v>
      </c>
      <c r="AJ380" s="64">
        <f t="shared" si="301"/>
        <v>117244</v>
      </c>
      <c r="AK380" s="64">
        <f t="shared" si="302"/>
        <v>9770.3333333333339</v>
      </c>
      <c r="AL380" s="64">
        <f t="shared" ref="AL380:AL385" si="314">SUM(AH369:AH380)</f>
        <v>58058</v>
      </c>
      <c r="AM380" s="81">
        <v>9.4583522985889845E-2</v>
      </c>
    </row>
    <row r="381" spans="1:39" x14ac:dyDescent="0.3">
      <c r="A381" s="44">
        <v>42005</v>
      </c>
      <c r="B381" s="64">
        <f>'From State&amp;Country +Charts'!H394</f>
        <v>3138</v>
      </c>
      <c r="C381" s="64"/>
      <c r="D381" s="64">
        <f t="shared" si="303"/>
        <v>33414</v>
      </c>
      <c r="E381" s="64"/>
      <c r="F381" s="64">
        <f>'From State&amp;Country +Charts'!AN394</f>
        <v>1912</v>
      </c>
      <c r="G381" s="64"/>
      <c r="H381" s="64">
        <f t="shared" si="304"/>
        <v>21396</v>
      </c>
      <c r="I381" s="64"/>
      <c r="J381" s="64">
        <f>'From State&amp;Country +Charts'!AT394</f>
        <v>865</v>
      </c>
      <c r="K381" s="64"/>
      <c r="L381" s="64">
        <f t="shared" si="305"/>
        <v>10213</v>
      </c>
      <c r="M381" s="64"/>
      <c r="N381">
        <f>'From State&amp;Country +Charts'!F394</f>
        <v>733</v>
      </c>
      <c r="O381" s="64"/>
      <c r="P381" s="64">
        <f t="shared" si="306"/>
        <v>7906</v>
      </c>
      <c r="Q381" s="64"/>
      <c r="R381">
        <f>'From State&amp;Country +Charts'!O394</f>
        <v>611</v>
      </c>
      <c r="S381" s="64"/>
      <c r="T381" s="64">
        <f t="shared" si="307"/>
        <v>7000</v>
      </c>
      <c r="U381" s="64"/>
      <c r="V381" s="79">
        <f t="shared" si="308"/>
        <v>0.19657959030257471</v>
      </c>
      <c r="W381" s="79">
        <f t="shared" si="309"/>
        <v>0.11977698427613857</v>
      </c>
      <c r="X381" s="79">
        <f t="shared" si="310"/>
        <v>5.4187809309027127E-2</v>
      </c>
      <c r="Y381" s="8">
        <f t="shared" ref="Y381:Y390" si="315">N381/AC381</f>
        <v>4.5918686963603329E-2</v>
      </c>
      <c r="Z381" s="8">
        <f t="shared" ref="Z381:Z390" si="316">R381/AC381</f>
        <v>3.8276013280711646E-2</v>
      </c>
      <c r="AA381" s="64"/>
      <c r="AB381" s="64"/>
      <c r="AC381" s="64">
        <f>'From State&amp;Country +Charts'!BR394</f>
        <v>15963</v>
      </c>
      <c r="AD381" s="64">
        <f t="shared" si="300"/>
        <v>179204</v>
      </c>
      <c r="AE381" s="80">
        <f t="shared" si="311"/>
        <v>0.32352209601193938</v>
      </c>
      <c r="AF381" s="64"/>
      <c r="AG381" s="64">
        <f t="shared" si="312"/>
        <v>15963</v>
      </c>
      <c r="AH381" s="64">
        <v>496</v>
      </c>
      <c r="AI381" s="64">
        <f t="shared" si="313"/>
        <v>15467</v>
      </c>
      <c r="AJ381" s="64">
        <f t="shared" si="301"/>
        <v>126766</v>
      </c>
      <c r="AK381" s="64">
        <f t="shared" si="302"/>
        <v>10563.833333333334</v>
      </c>
      <c r="AL381" s="64">
        <f t="shared" si="314"/>
        <v>52438</v>
      </c>
      <c r="AM381" s="81">
        <v>0.10267493578901209</v>
      </c>
    </row>
    <row r="382" spans="1:39" x14ac:dyDescent="0.3">
      <c r="A382" s="44">
        <v>42036</v>
      </c>
      <c r="B382" s="64">
        <f>'From State&amp;Country +Charts'!H395</f>
        <v>2588</v>
      </c>
      <c r="C382" s="64"/>
      <c r="D382" s="64">
        <f t="shared" si="303"/>
        <v>33922</v>
      </c>
      <c r="E382" s="64"/>
      <c r="F382" s="64">
        <f>'From State&amp;Country +Charts'!AN395</f>
        <v>1625</v>
      </c>
      <c r="G382" s="64"/>
      <c r="H382" s="64">
        <f t="shared" si="304"/>
        <v>21518</v>
      </c>
      <c r="I382" s="64"/>
      <c r="J382" s="64">
        <f>'From State&amp;Country +Charts'!AT395</f>
        <v>798</v>
      </c>
      <c r="K382" s="64"/>
      <c r="L382" s="64">
        <f t="shared" si="305"/>
        <v>10337</v>
      </c>
      <c r="M382" s="64"/>
      <c r="N382">
        <f>'From State&amp;Country +Charts'!F395</f>
        <v>588</v>
      </c>
      <c r="O382" s="64"/>
      <c r="P382" s="64">
        <f t="shared" si="306"/>
        <v>7982</v>
      </c>
      <c r="Q382" s="64"/>
      <c r="R382">
        <f>'From State&amp;Country +Charts'!O395</f>
        <v>576</v>
      </c>
      <c r="S382" s="64"/>
      <c r="T382" s="64">
        <f t="shared" si="307"/>
        <v>7083</v>
      </c>
      <c r="U382" s="64"/>
      <c r="V382" s="79">
        <f t="shared" si="308"/>
        <v>0.19274595963357413</v>
      </c>
      <c r="W382" s="79">
        <f t="shared" si="309"/>
        <v>0.12102480077455872</v>
      </c>
      <c r="X382" s="79">
        <f t="shared" si="310"/>
        <v>5.9432486780367916E-2</v>
      </c>
      <c r="Y382" s="8">
        <f t="shared" si="315"/>
        <v>4.3792358680271093E-2</v>
      </c>
      <c r="Z382" s="8">
        <f t="shared" si="316"/>
        <v>4.2898637074551278E-2</v>
      </c>
      <c r="AA382" s="64"/>
      <c r="AB382" s="64"/>
      <c r="AC382" s="64">
        <f>'From State&amp;Country +Charts'!BR395</f>
        <v>13427</v>
      </c>
      <c r="AD382" s="64">
        <f t="shared" ref="AD382" si="317">SUM(AC371:AC382)</f>
        <v>180737</v>
      </c>
      <c r="AE382" s="80">
        <f t="shared" si="311"/>
        <v>0.12888851521775679</v>
      </c>
      <c r="AF382" s="64"/>
      <c r="AG382" s="64">
        <f t="shared" si="312"/>
        <v>13427</v>
      </c>
      <c r="AH382" s="64">
        <v>2144</v>
      </c>
      <c r="AI382" s="64">
        <f t="shared" si="313"/>
        <v>11283</v>
      </c>
      <c r="AJ382" s="64">
        <f t="shared" ref="AJ382" si="318">SUM(AI371:AI382)</f>
        <v>134286</v>
      </c>
      <c r="AK382" s="64">
        <f t="shared" ref="AK382:AK390" si="319">AJ382/12</f>
        <v>11190.5</v>
      </c>
      <c r="AL382" s="64">
        <f t="shared" si="314"/>
        <v>46451</v>
      </c>
      <c r="AM382" s="81">
        <v>9.4213152602964173E-2</v>
      </c>
    </row>
    <row r="383" spans="1:39" x14ac:dyDescent="0.3">
      <c r="A383" s="44">
        <v>42064</v>
      </c>
      <c r="B383" s="64">
        <f>'From State&amp;Country +Charts'!H396</f>
        <v>2593</v>
      </c>
      <c r="C383" s="64"/>
      <c r="D383" s="64">
        <f t="shared" si="303"/>
        <v>33447</v>
      </c>
      <c r="E383" s="64"/>
      <c r="F383" s="64">
        <f>'From State&amp;Country +Charts'!AN396</f>
        <v>1651</v>
      </c>
      <c r="G383" s="64"/>
      <c r="H383" s="64">
        <f t="shared" si="304"/>
        <v>20942</v>
      </c>
      <c r="I383" s="64"/>
      <c r="J383" s="64">
        <f>'From State&amp;Country +Charts'!AT396</f>
        <v>801</v>
      </c>
      <c r="K383" s="64"/>
      <c r="L383" s="64">
        <f t="shared" si="305"/>
        <v>10122</v>
      </c>
      <c r="M383" s="64"/>
      <c r="N383">
        <f>'From State&amp;Country +Charts'!F396</f>
        <v>629</v>
      </c>
      <c r="O383" s="64"/>
      <c r="P383" s="64">
        <f t="shared" si="306"/>
        <v>7891</v>
      </c>
      <c r="Q383" s="64"/>
      <c r="R383">
        <f>'From State&amp;Country +Charts'!O396</f>
        <v>563</v>
      </c>
      <c r="S383" s="64"/>
      <c r="T383" s="64">
        <f t="shared" si="307"/>
        <v>7006</v>
      </c>
      <c r="U383" s="64"/>
      <c r="V383" s="79">
        <f t="shared" si="308"/>
        <v>0.19190349319123742</v>
      </c>
      <c r="W383" s="79">
        <f t="shared" si="309"/>
        <v>0.12218768502072232</v>
      </c>
      <c r="X383" s="79">
        <f t="shared" si="310"/>
        <v>5.9280639431616343E-2</v>
      </c>
      <c r="Y383" s="8">
        <f t="shared" si="315"/>
        <v>4.6551213735938422E-2</v>
      </c>
      <c r="Z383" s="8">
        <f t="shared" si="316"/>
        <v>4.1666666666666664E-2</v>
      </c>
      <c r="AA383" s="64"/>
      <c r="AB383" s="64"/>
      <c r="AC383" s="64">
        <f>'From State&amp;Country +Charts'!BR396</f>
        <v>13512</v>
      </c>
      <c r="AD383" s="64">
        <f t="shared" ref="AD383" si="320">SUM(AC372:AC383)</f>
        <v>177810</v>
      </c>
      <c r="AE383" s="80">
        <f t="shared" si="311"/>
        <v>-0.1780521929557759</v>
      </c>
      <c r="AF383" s="64"/>
      <c r="AG383" s="64">
        <f t="shared" si="312"/>
        <v>13512</v>
      </c>
      <c r="AH383" s="64">
        <v>2599</v>
      </c>
      <c r="AI383" s="64">
        <f t="shared" si="313"/>
        <v>10913</v>
      </c>
      <c r="AJ383" s="64">
        <f t="shared" ref="AJ383" si="321">SUM(AI372:AI383)</f>
        <v>135519</v>
      </c>
      <c r="AK383" s="64">
        <f t="shared" si="319"/>
        <v>11293.25</v>
      </c>
      <c r="AL383" s="64">
        <f t="shared" si="314"/>
        <v>42291</v>
      </c>
      <c r="AM383" s="81">
        <v>0.10612788632326821</v>
      </c>
    </row>
    <row r="384" spans="1:39" x14ac:dyDescent="0.3">
      <c r="A384" s="44">
        <v>42095</v>
      </c>
      <c r="B384" s="64">
        <f>'From State&amp;Country +Charts'!H397</f>
        <v>2485</v>
      </c>
      <c r="C384" s="64"/>
      <c r="D384" s="64">
        <f t="shared" si="303"/>
        <v>33731</v>
      </c>
      <c r="E384" s="64"/>
      <c r="F384" s="64">
        <f>'From State&amp;Country +Charts'!AN397</f>
        <v>1658</v>
      </c>
      <c r="G384" s="64"/>
      <c r="H384" s="64">
        <f t="shared" si="304"/>
        <v>20893</v>
      </c>
      <c r="I384" s="64"/>
      <c r="J384" s="64">
        <f>'From State&amp;Country +Charts'!AT397</f>
        <v>773</v>
      </c>
      <c r="K384" s="64"/>
      <c r="L384" s="64">
        <f t="shared" si="305"/>
        <v>10138</v>
      </c>
      <c r="M384" s="64"/>
      <c r="N384">
        <f>'From State&amp;Country +Charts'!F397</f>
        <v>560</v>
      </c>
      <c r="O384" s="64"/>
      <c r="P384" s="64">
        <f t="shared" si="306"/>
        <v>7906</v>
      </c>
      <c r="Q384" s="64"/>
      <c r="R384">
        <f>'From State&amp;Country +Charts'!O397</f>
        <v>476</v>
      </c>
      <c r="S384" s="64"/>
      <c r="T384" s="64">
        <f t="shared" si="307"/>
        <v>6931</v>
      </c>
      <c r="U384" s="64"/>
      <c r="V384" s="79">
        <f t="shared" si="308"/>
        <v>0.18934775982932034</v>
      </c>
      <c r="W384" s="79">
        <f t="shared" si="309"/>
        <v>0.12633343492837548</v>
      </c>
      <c r="X384" s="79">
        <f t="shared" si="310"/>
        <v>5.8899725693386161E-2</v>
      </c>
      <c r="Y384" s="8">
        <f t="shared" si="315"/>
        <v>4.2669917708015849E-2</v>
      </c>
      <c r="Z384" s="8">
        <f t="shared" si="316"/>
        <v>3.6269430051813469E-2</v>
      </c>
      <c r="AA384" s="64"/>
      <c r="AB384" s="64"/>
      <c r="AC384" s="64">
        <f>'From State&amp;Country +Charts'!BR397</f>
        <v>13124</v>
      </c>
      <c r="AD384" s="64">
        <f t="shared" ref="AD384" si="322">SUM(AC373:AC384)</f>
        <v>178331</v>
      </c>
      <c r="AE384" s="80">
        <f t="shared" si="311"/>
        <v>4.1339363643576821E-2</v>
      </c>
      <c r="AF384" s="64"/>
      <c r="AG384" s="64">
        <f t="shared" si="312"/>
        <v>13124</v>
      </c>
      <c r="AH384" s="64">
        <v>2475</v>
      </c>
      <c r="AI384" s="64">
        <f t="shared" si="313"/>
        <v>10649</v>
      </c>
      <c r="AJ384" s="64">
        <f t="shared" ref="AJ384" si="323">SUM(AI373:AI384)</f>
        <v>138868</v>
      </c>
      <c r="AK384" s="64">
        <f t="shared" si="319"/>
        <v>11572.333333333334</v>
      </c>
      <c r="AL384" s="64">
        <f t="shared" si="314"/>
        <v>39463</v>
      </c>
      <c r="AM384" s="81">
        <v>0.1019506248095093</v>
      </c>
    </row>
    <row r="385" spans="1:39" x14ac:dyDescent="0.3">
      <c r="A385" s="44">
        <v>42125</v>
      </c>
      <c r="B385" s="64">
        <f>'From State&amp;Country +Charts'!H398</f>
        <v>3326</v>
      </c>
      <c r="C385" s="64"/>
      <c r="D385" s="64">
        <f t="shared" si="303"/>
        <v>34343</v>
      </c>
      <c r="E385" s="64"/>
      <c r="F385" s="64">
        <f>'From State&amp;Country +Charts'!AN398</f>
        <v>1993</v>
      </c>
      <c r="G385" s="64"/>
      <c r="H385" s="64">
        <f t="shared" si="304"/>
        <v>20902</v>
      </c>
      <c r="I385" s="64"/>
      <c r="J385" s="64">
        <f>'From State&amp;Country +Charts'!AT398</f>
        <v>913</v>
      </c>
      <c r="K385" s="64"/>
      <c r="L385" s="64">
        <f t="shared" si="305"/>
        <v>10053</v>
      </c>
      <c r="M385" s="64"/>
      <c r="N385">
        <f>'From State&amp;Country +Charts'!F398</f>
        <v>737</v>
      </c>
      <c r="O385" s="64"/>
      <c r="P385" s="64">
        <f t="shared" si="306"/>
        <v>7895</v>
      </c>
      <c r="Q385" s="64"/>
      <c r="R385">
        <f>'From State&amp;Country +Charts'!O398</f>
        <v>640</v>
      </c>
      <c r="S385" s="64"/>
      <c r="T385" s="64">
        <f t="shared" si="307"/>
        <v>6952</v>
      </c>
      <c r="U385" s="64"/>
      <c r="V385" s="79">
        <f t="shared" si="308"/>
        <v>0.19946026986506746</v>
      </c>
      <c r="W385" s="79">
        <f t="shared" si="309"/>
        <v>0.11952023988005997</v>
      </c>
      <c r="X385" s="79">
        <f t="shared" si="310"/>
        <v>5.4752623688155921E-2</v>
      </c>
      <c r="Y385" s="8">
        <f t="shared" si="315"/>
        <v>4.4197901049475262E-2</v>
      </c>
      <c r="Z385" s="8">
        <f t="shared" si="316"/>
        <v>3.8380809595202396E-2</v>
      </c>
      <c r="AA385" s="64"/>
      <c r="AB385" s="64"/>
      <c r="AC385" s="64">
        <f>'From State&amp;Country +Charts'!BR398</f>
        <v>16675</v>
      </c>
      <c r="AD385" s="64">
        <f t="shared" ref="AD385" si="324">SUM(AC374:AC385)</f>
        <v>179601</v>
      </c>
      <c r="AE385" s="80">
        <f t="shared" si="311"/>
        <v>8.2440765985069886E-2</v>
      </c>
      <c r="AF385" s="64"/>
      <c r="AG385" s="64">
        <f t="shared" si="312"/>
        <v>16675</v>
      </c>
      <c r="AH385" s="64">
        <v>2864</v>
      </c>
      <c r="AI385" s="64">
        <f t="shared" si="313"/>
        <v>13811</v>
      </c>
      <c r="AJ385" s="64">
        <f t="shared" ref="AJ385" si="325">SUM(AI374:AI385)</f>
        <v>142058</v>
      </c>
      <c r="AK385" s="64">
        <f t="shared" si="319"/>
        <v>11838.166666666666</v>
      </c>
      <c r="AL385" s="64">
        <f t="shared" si="314"/>
        <v>37543</v>
      </c>
      <c r="AM385" s="81">
        <v>9.9310344827586203E-2</v>
      </c>
    </row>
    <row r="386" spans="1:39" x14ac:dyDescent="0.3">
      <c r="A386" s="44">
        <v>42156</v>
      </c>
      <c r="B386" s="64">
        <f>'From State&amp;Country +Charts'!H399</f>
        <v>2953</v>
      </c>
      <c r="C386" s="64"/>
      <c r="D386" s="64">
        <f t="shared" ref="D386:D390" si="326">SUM(B375:B386)</f>
        <v>34572</v>
      </c>
      <c r="E386" s="64"/>
      <c r="F386" s="64">
        <f>'From State&amp;Country +Charts'!AN399</f>
        <v>1604</v>
      </c>
      <c r="G386" s="64"/>
      <c r="H386" s="64">
        <f t="shared" ref="H386:H390" si="327">SUM(F375:F386)</f>
        <v>20870</v>
      </c>
      <c r="I386" s="64"/>
      <c r="J386" s="64">
        <f>'From State&amp;Country +Charts'!AT399</f>
        <v>899</v>
      </c>
      <c r="K386" s="64"/>
      <c r="L386" s="64">
        <f t="shared" ref="L386:L390" si="328">SUM(J375:J386)</f>
        <v>10192</v>
      </c>
      <c r="M386" s="64"/>
      <c r="N386">
        <f>'From State&amp;Country +Charts'!F399</f>
        <v>736</v>
      </c>
      <c r="O386" s="64"/>
      <c r="P386" s="64">
        <f t="shared" ref="P386:P390" si="329">SUM(N375:N386)</f>
        <v>7973</v>
      </c>
      <c r="Q386" s="64"/>
      <c r="R386">
        <f>'From State&amp;Country +Charts'!O399</f>
        <v>575</v>
      </c>
      <c r="S386" s="64"/>
      <c r="T386" s="64">
        <f t="shared" ref="T386:T390" si="330">SUM(R375:R386)</f>
        <v>6966</v>
      </c>
      <c r="U386" s="64"/>
      <c r="V386" s="79">
        <f t="shared" ref="V386:V389" si="331">B386/AC386</f>
        <v>0.19041784885220531</v>
      </c>
      <c r="W386" s="79">
        <f t="shared" ref="W386:W390" si="332">F386/AC386</f>
        <v>0.10343048749032757</v>
      </c>
      <c r="X386" s="79">
        <f t="shared" ref="X386:X390" si="333">J386/AC386</f>
        <v>5.7970079958730977E-2</v>
      </c>
      <c r="Y386" s="8">
        <f t="shared" si="315"/>
        <v>4.7459375806035597E-2</v>
      </c>
      <c r="Z386" s="8">
        <f t="shared" si="316"/>
        <v>3.7077637348465309E-2</v>
      </c>
      <c r="AA386" s="64"/>
      <c r="AB386" s="64"/>
      <c r="AC386" s="64">
        <f>'From State&amp;Country +Charts'!BR399</f>
        <v>15508</v>
      </c>
      <c r="AD386" s="64">
        <f t="shared" ref="AD386" si="334">SUM(AC375:AC386)</f>
        <v>180729</v>
      </c>
      <c r="AE386" s="80">
        <f t="shared" ref="AE386:AE390" si="335">(AC386/AC374)-1</f>
        <v>7.8442280945757892E-2</v>
      </c>
      <c r="AF386" s="64"/>
      <c r="AG386" s="64">
        <f t="shared" ref="AG386:AG390" si="336">AC386</f>
        <v>15508</v>
      </c>
      <c r="AH386" s="64">
        <v>3043</v>
      </c>
      <c r="AI386" s="64">
        <f t="shared" ref="AI386:AI390" si="337">AG386-AH386</f>
        <v>12465</v>
      </c>
      <c r="AJ386" s="64">
        <f t="shared" ref="AJ386" si="338">SUM(AI375:AI386)</f>
        <v>145540</v>
      </c>
      <c r="AK386" s="64">
        <f t="shared" si="319"/>
        <v>12128.333333333334</v>
      </c>
      <c r="AL386" s="64">
        <f t="shared" ref="AL386" si="339">SUM(AH375:AH386)</f>
        <v>35189</v>
      </c>
      <c r="AM386" s="81">
        <v>9.2532886252256905E-2</v>
      </c>
    </row>
    <row r="387" spans="1:39" x14ac:dyDescent="0.3">
      <c r="A387" s="44">
        <v>42186</v>
      </c>
      <c r="B387" s="64">
        <f>'From State&amp;Country +Charts'!H400</f>
        <v>3443</v>
      </c>
      <c r="C387" s="64"/>
      <c r="D387" s="64">
        <f t="shared" si="326"/>
        <v>35185</v>
      </c>
      <c r="E387" s="64"/>
      <c r="F387" s="64">
        <f>'From State&amp;Country +Charts'!AN400</f>
        <v>1749</v>
      </c>
      <c r="G387" s="64"/>
      <c r="H387" s="64">
        <f t="shared" si="327"/>
        <v>20916</v>
      </c>
      <c r="I387" s="64"/>
      <c r="J387" s="64">
        <f>'From State&amp;Country +Charts'!AT400</f>
        <v>983</v>
      </c>
      <c r="K387" s="64"/>
      <c r="L387" s="64">
        <f t="shared" si="328"/>
        <v>10303</v>
      </c>
      <c r="M387" s="64"/>
      <c r="N387">
        <f>'From State&amp;Country +Charts'!F400</f>
        <v>750</v>
      </c>
      <c r="O387" s="64"/>
      <c r="P387" s="64">
        <f t="shared" si="329"/>
        <v>8000</v>
      </c>
      <c r="Q387" s="64"/>
      <c r="R387">
        <f>'From State&amp;Country +Charts'!O400</f>
        <v>594</v>
      </c>
      <c r="S387" s="64"/>
      <c r="T387" s="64">
        <f t="shared" si="330"/>
        <v>6949</v>
      </c>
      <c r="U387" s="64"/>
      <c r="V387" s="79">
        <f t="shared" si="331"/>
        <v>0.2025413259603506</v>
      </c>
      <c r="W387" s="79">
        <f t="shared" si="332"/>
        <v>0.1028884052003059</v>
      </c>
      <c r="X387" s="79">
        <f t="shared" si="333"/>
        <v>5.7826930995940939E-2</v>
      </c>
      <c r="Y387" s="8">
        <f t="shared" si="315"/>
        <v>4.4120242367198068E-2</v>
      </c>
      <c r="Z387" s="8">
        <f t="shared" si="316"/>
        <v>3.4943231954820873E-2</v>
      </c>
      <c r="AA387" s="64"/>
      <c r="AB387" s="64"/>
      <c r="AC387" s="64">
        <f>'From State&amp;Country +Charts'!BR400</f>
        <v>16999</v>
      </c>
      <c r="AD387" s="64">
        <f t="shared" ref="AD387:AD389" si="340">SUM(AC376:AC387)</f>
        <v>182540</v>
      </c>
      <c r="AE387" s="80">
        <f t="shared" si="335"/>
        <v>0.11923887279431122</v>
      </c>
      <c r="AF387" s="64"/>
      <c r="AG387" s="64">
        <f t="shared" si="336"/>
        <v>16999</v>
      </c>
      <c r="AH387" s="64">
        <v>2156</v>
      </c>
      <c r="AI387" s="64">
        <f t="shared" si="337"/>
        <v>14843</v>
      </c>
      <c r="AJ387" s="64">
        <f t="shared" ref="AJ387:AJ390" si="341">SUM(AI376:AI387)</f>
        <v>153272</v>
      </c>
      <c r="AK387" s="64">
        <f t="shared" si="319"/>
        <v>12772.666666666666</v>
      </c>
      <c r="AL387" s="64">
        <f t="shared" ref="AL387" si="342">SUM(AH376:AH387)</f>
        <v>29268</v>
      </c>
      <c r="AM387" s="81">
        <v>9.482910759456438E-2</v>
      </c>
    </row>
    <row r="388" spans="1:39" x14ac:dyDescent="0.3">
      <c r="A388" s="44">
        <v>42217</v>
      </c>
      <c r="B388" s="64">
        <f>'From State&amp;Country +Charts'!H401</f>
        <v>4340</v>
      </c>
      <c r="C388" s="64"/>
      <c r="D388" s="64">
        <f t="shared" si="326"/>
        <v>35780</v>
      </c>
      <c r="E388" s="64"/>
      <c r="F388" s="64">
        <f>'From State&amp;Country +Charts'!AN401</f>
        <v>2410</v>
      </c>
      <c r="G388" s="64"/>
      <c r="H388" s="64">
        <f t="shared" si="327"/>
        <v>21115</v>
      </c>
      <c r="I388" s="64"/>
      <c r="J388" s="64">
        <f>'From State&amp;Country +Charts'!AT401</f>
        <v>1296</v>
      </c>
      <c r="K388" s="64"/>
      <c r="L388" s="64">
        <f t="shared" si="328"/>
        <v>10399</v>
      </c>
      <c r="M388" s="64"/>
      <c r="N388">
        <f>'From State&amp;Country +Charts'!F401</f>
        <v>966</v>
      </c>
      <c r="O388" s="64"/>
      <c r="P388" s="64">
        <f>SUM(N377:N388)</f>
        <v>8126</v>
      </c>
      <c r="Q388" s="64"/>
      <c r="R388">
        <f>'From State&amp;Country +Charts'!O401</f>
        <v>736</v>
      </c>
      <c r="S388" s="64"/>
      <c r="T388" s="64">
        <f t="shared" si="330"/>
        <v>6938</v>
      </c>
      <c r="U388" s="64"/>
      <c r="V388" s="79">
        <f t="shared" si="331"/>
        <v>0.19177234766470772</v>
      </c>
      <c r="W388" s="79">
        <f t="shared" si="332"/>
        <v>0.10649109628385843</v>
      </c>
      <c r="X388" s="79">
        <f t="shared" si="333"/>
        <v>5.7266581238124697E-2</v>
      </c>
      <c r="Y388" s="8">
        <f t="shared" si="315"/>
        <v>4.268481286730591E-2</v>
      </c>
      <c r="Z388" s="8">
        <f t="shared" si="316"/>
        <v>3.2521762184614028E-2</v>
      </c>
      <c r="AA388" s="64"/>
      <c r="AB388" s="64"/>
      <c r="AC388" s="64">
        <f>'From State&amp;Country +Charts'!BR401</f>
        <v>22631</v>
      </c>
      <c r="AD388" s="64">
        <f t="shared" si="340"/>
        <v>184924</v>
      </c>
      <c r="AE388" s="80">
        <f t="shared" si="335"/>
        <v>0.11774583888971213</v>
      </c>
      <c r="AF388" s="64"/>
      <c r="AG388" s="64">
        <f t="shared" si="336"/>
        <v>22631</v>
      </c>
      <c r="AH388" s="64">
        <v>1552</v>
      </c>
      <c r="AI388" s="64">
        <f t="shared" si="337"/>
        <v>21079</v>
      </c>
      <c r="AJ388" s="64">
        <f t="shared" si="341"/>
        <v>161092</v>
      </c>
      <c r="AK388" s="64">
        <f t="shared" si="319"/>
        <v>13424.333333333334</v>
      </c>
      <c r="AL388" s="64">
        <f t="shared" ref="AL388" si="343">SUM(AH377:AH388)</f>
        <v>23832</v>
      </c>
      <c r="AM388" s="81">
        <v>9.1732579205514558E-2</v>
      </c>
    </row>
    <row r="389" spans="1:39" x14ac:dyDescent="0.3">
      <c r="A389" s="44">
        <v>42248</v>
      </c>
      <c r="B389" s="64">
        <f>'From State&amp;Country +Charts'!H402</f>
        <v>3562</v>
      </c>
      <c r="C389" s="64"/>
      <c r="D389" s="64">
        <f t="shared" si="326"/>
        <v>36109</v>
      </c>
      <c r="E389" s="64"/>
      <c r="F389" s="64">
        <f>'From State&amp;Country +Charts'!AN402</f>
        <v>1918</v>
      </c>
      <c r="G389" s="64"/>
      <c r="H389" s="64">
        <f t="shared" si="327"/>
        <v>21246</v>
      </c>
      <c r="I389" s="64"/>
      <c r="J389" s="64">
        <f>'From State&amp;Country +Charts'!AT402</f>
        <v>946</v>
      </c>
      <c r="K389" s="64"/>
      <c r="L389" s="64">
        <f t="shared" si="328"/>
        <v>10428</v>
      </c>
      <c r="M389" s="64"/>
      <c r="N389">
        <f>'From State&amp;Country +Charts'!F402</f>
        <v>767</v>
      </c>
      <c r="O389" s="64"/>
      <c r="P389" s="64">
        <f t="shared" si="329"/>
        <v>8207</v>
      </c>
      <c r="Q389" s="64"/>
      <c r="R389">
        <f>'From State&amp;Country +Charts'!O402</f>
        <v>615</v>
      </c>
      <c r="S389" s="64"/>
      <c r="T389" s="64">
        <f t="shared" si="330"/>
        <v>6896</v>
      </c>
      <c r="U389" s="64"/>
      <c r="V389" s="79">
        <f t="shared" si="331"/>
        <v>0.20493642483171279</v>
      </c>
      <c r="W389" s="79">
        <f t="shared" si="332"/>
        <v>0.1103503826016915</v>
      </c>
      <c r="X389" s="79">
        <f t="shared" si="333"/>
        <v>5.4427248144525632E-2</v>
      </c>
      <c r="Y389" s="8">
        <f t="shared" si="315"/>
        <v>4.4128646222887064E-2</v>
      </c>
      <c r="Z389" s="8">
        <f t="shared" si="316"/>
        <v>3.5383464702836431E-2</v>
      </c>
      <c r="AA389" s="64"/>
      <c r="AB389" s="64"/>
      <c r="AC389" s="64">
        <f>'From State&amp;Country +Charts'!BR402</f>
        <v>17381</v>
      </c>
      <c r="AD389" s="64">
        <f t="shared" si="340"/>
        <v>185620</v>
      </c>
      <c r="AE389" s="80">
        <f t="shared" si="335"/>
        <v>4.1714114474078468E-2</v>
      </c>
      <c r="AF389" s="64"/>
      <c r="AG389" s="64">
        <f t="shared" si="336"/>
        <v>17381</v>
      </c>
      <c r="AH389" s="64">
        <v>3232</v>
      </c>
      <c r="AI389" s="64">
        <f t="shared" si="337"/>
        <v>14149</v>
      </c>
      <c r="AJ389" s="64">
        <f t="shared" si="341"/>
        <v>161438</v>
      </c>
      <c r="AK389" s="64">
        <f t="shared" si="319"/>
        <v>13453.166666666666</v>
      </c>
      <c r="AL389" s="64">
        <f t="shared" ref="AL389" si="344">SUM(AH378:AH389)</f>
        <v>24182</v>
      </c>
      <c r="AM389" s="81">
        <v>9.6887405787929343E-2</v>
      </c>
    </row>
    <row r="390" spans="1:39" x14ac:dyDescent="0.3">
      <c r="A390" s="44">
        <v>42278</v>
      </c>
      <c r="B390" s="64">
        <f>'From State&amp;Country +Charts'!H403</f>
        <v>4137</v>
      </c>
      <c r="C390" s="64"/>
      <c r="D390" s="64">
        <f t="shared" si="326"/>
        <v>37555</v>
      </c>
      <c r="E390" s="64"/>
      <c r="F390" s="64">
        <f>'From State&amp;Country +Charts'!AN403</f>
        <v>2346</v>
      </c>
      <c r="G390" s="64"/>
      <c r="H390" s="64">
        <f t="shared" si="327"/>
        <v>21908</v>
      </c>
      <c r="I390" s="64"/>
      <c r="J390" s="64">
        <f>'From State&amp;Country +Charts'!AT403</f>
        <v>1218</v>
      </c>
      <c r="K390" s="64"/>
      <c r="L390" s="64">
        <f t="shared" si="328"/>
        <v>10813</v>
      </c>
      <c r="M390" s="64"/>
      <c r="N390">
        <f>'From State&amp;Country +Charts'!F403</f>
        <v>862</v>
      </c>
      <c r="O390" s="64"/>
      <c r="P390" s="64">
        <f t="shared" si="329"/>
        <v>8477</v>
      </c>
      <c r="Q390" s="64"/>
      <c r="R390">
        <f>'From State&amp;Country +Charts'!O403</f>
        <v>793</v>
      </c>
      <c r="S390" s="64"/>
      <c r="T390" s="64">
        <f t="shared" si="330"/>
        <v>7140</v>
      </c>
      <c r="U390" s="64"/>
      <c r="V390" s="79">
        <f>B390/AC390</f>
        <v>0.19719719719719719</v>
      </c>
      <c r="W390" s="79">
        <f t="shared" si="332"/>
        <v>0.11182611182611182</v>
      </c>
      <c r="X390" s="79">
        <f t="shared" si="333"/>
        <v>5.8058058058058061E-2</v>
      </c>
      <c r="Y390" s="8">
        <f t="shared" si="315"/>
        <v>4.1088707755374425E-2</v>
      </c>
      <c r="Z390" s="8">
        <f t="shared" si="316"/>
        <v>3.7799704466371133E-2</v>
      </c>
      <c r="AA390" s="64"/>
      <c r="AB390" s="64"/>
      <c r="AC390" s="64">
        <f>'From State&amp;Country +Charts'!BR403</f>
        <v>20979</v>
      </c>
      <c r="AD390" s="64">
        <f>SUM(AC379:AC390)</f>
        <v>192002</v>
      </c>
      <c r="AE390" s="80">
        <f t="shared" si="335"/>
        <v>0.43721312598479134</v>
      </c>
      <c r="AF390" s="64"/>
      <c r="AG390" s="64">
        <f t="shared" si="336"/>
        <v>20979</v>
      </c>
      <c r="AH390" s="64">
        <v>3068</v>
      </c>
      <c r="AI390" s="64">
        <f t="shared" si="337"/>
        <v>17911</v>
      </c>
      <c r="AJ390" s="64">
        <f t="shared" si="341"/>
        <v>166709</v>
      </c>
      <c r="AK390" s="64">
        <f t="shared" si="319"/>
        <v>13892.416666666666</v>
      </c>
      <c r="AL390" s="64">
        <f t="shared" ref="AL390:AL394" si="345">SUM(AH379:AH390)</f>
        <v>25293</v>
      </c>
      <c r="AM390" s="81">
        <v>9.6048429381762709E-2</v>
      </c>
    </row>
    <row r="391" spans="1:39" x14ac:dyDescent="0.3">
      <c r="A391" s="44">
        <v>42309</v>
      </c>
      <c r="B391" s="64">
        <f>'From State&amp;Country +Charts'!H404</f>
        <v>2621</v>
      </c>
      <c r="C391" s="64"/>
      <c r="D391" s="64">
        <f t="shared" ref="D391:D394" si="346">SUM(B380:B391)</f>
        <v>37319</v>
      </c>
      <c r="E391" s="64"/>
      <c r="F391" s="64">
        <f>'From State&amp;Country +Charts'!AN404</f>
        <v>1575</v>
      </c>
      <c r="G391" s="64"/>
      <c r="H391" s="64">
        <f t="shared" ref="H391:H394" si="347">SUM(F380:F391)</f>
        <v>21750</v>
      </c>
      <c r="I391" s="64"/>
      <c r="J391" s="64">
        <f>'From State&amp;Country +Charts'!AT404</f>
        <v>684</v>
      </c>
      <c r="K391" s="64"/>
      <c r="L391" s="64">
        <f t="shared" ref="L391:L394" si="348">SUM(J380:J391)</f>
        <v>10763</v>
      </c>
      <c r="M391" s="64"/>
      <c r="N391">
        <f>'From State&amp;Country +Charts'!F404</f>
        <v>572</v>
      </c>
      <c r="O391" s="64"/>
      <c r="P391" s="64">
        <f t="shared" ref="P391:P394" si="349">SUM(N380:N391)</f>
        <v>8390</v>
      </c>
      <c r="Q391" s="64"/>
      <c r="R391">
        <f>'From State&amp;Country +Charts'!O404</f>
        <v>537</v>
      </c>
      <c r="S391" s="64"/>
      <c r="T391" s="64">
        <f t="shared" ref="T391:T394" si="350">SUM(R380:R391)</f>
        <v>7112</v>
      </c>
      <c r="U391" s="64"/>
      <c r="V391" s="79">
        <f t="shared" ref="V391:V394" si="351">B391/AC391</f>
        <v>0.19419130177076388</v>
      </c>
      <c r="W391" s="79">
        <f t="shared" ref="W391:W394" si="352">F391/AC391</f>
        <v>0.11669259835519004</v>
      </c>
      <c r="X391" s="79">
        <f t="shared" ref="X391:X394" si="353">J391/AC391</f>
        <v>5.0677928428539673E-2</v>
      </c>
      <c r="Y391" s="8">
        <f t="shared" ref="Y391:Y394" si="354">N391/AC391</f>
        <v>4.2379788101059496E-2</v>
      </c>
      <c r="Z391" s="8">
        <f t="shared" ref="Z391:Z394" si="355">R391/AC391</f>
        <v>3.9786619248721941E-2</v>
      </c>
      <c r="AA391" s="64"/>
      <c r="AB391" s="64"/>
      <c r="AC391" s="64">
        <f>'From State&amp;Country +Charts'!BR404</f>
        <v>13497</v>
      </c>
      <c r="AD391" s="64">
        <f t="shared" ref="AD391" si="356">SUM(AC380:AC391)</f>
        <v>190681</v>
      </c>
      <c r="AE391" s="80">
        <f t="shared" ref="AE391:AE394" si="357">(AC391/AC379)-1</f>
        <v>-8.9148333108381661E-2</v>
      </c>
      <c r="AF391" s="64"/>
      <c r="AG391" s="64">
        <f t="shared" ref="AG391:AG394" si="358">AC391</f>
        <v>13497</v>
      </c>
      <c r="AH391" s="64">
        <v>2538</v>
      </c>
      <c r="AI391" s="64">
        <f t="shared" ref="AI391:AI394" si="359">AG391-AH391</f>
        <v>10959</v>
      </c>
      <c r="AJ391" s="64">
        <f t="shared" ref="AJ391" si="360">SUM(AI380:AI391)</f>
        <v>163528</v>
      </c>
      <c r="AK391" s="64">
        <f t="shared" ref="AK391:AK394" si="361">AJ391/12</f>
        <v>13627.333333333334</v>
      </c>
      <c r="AL391" s="64">
        <f t="shared" si="345"/>
        <v>27153</v>
      </c>
      <c r="AM391" s="81">
        <v>0.10646810402311625</v>
      </c>
    </row>
    <row r="392" spans="1:39" x14ac:dyDescent="0.3">
      <c r="A392" s="44">
        <v>42339</v>
      </c>
      <c r="B392" s="64">
        <f>'From State&amp;Country +Charts'!H405</f>
        <v>2438</v>
      </c>
      <c r="C392" s="64"/>
      <c r="D392" s="64">
        <f t="shared" si="346"/>
        <v>37624</v>
      </c>
      <c r="E392" s="64"/>
      <c r="F392" s="64">
        <f>'From State&amp;Country +Charts'!AN405</f>
        <v>1549</v>
      </c>
      <c r="G392" s="64"/>
      <c r="H392" s="64">
        <f t="shared" si="347"/>
        <v>21990</v>
      </c>
      <c r="I392" s="64"/>
      <c r="J392" s="64">
        <f>'From State&amp;Country +Charts'!AT405</f>
        <v>631</v>
      </c>
      <c r="K392" s="64"/>
      <c r="L392" s="64">
        <f t="shared" si="348"/>
        <v>10807</v>
      </c>
      <c r="M392" s="64"/>
      <c r="N392">
        <f>'From State&amp;Country +Charts'!F405</f>
        <v>495</v>
      </c>
      <c r="O392" s="64"/>
      <c r="P392" s="64">
        <f t="shared" si="349"/>
        <v>8395</v>
      </c>
      <c r="Q392" s="64"/>
      <c r="R392">
        <f>'From State&amp;Country +Charts'!O405</f>
        <v>433</v>
      </c>
      <c r="S392" s="64"/>
      <c r="T392" s="64">
        <f t="shared" si="350"/>
        <v>7149</v>
      </c>
      <c r="U392" s="64"/>
      <c r="V392" s="79">
        <f t="shared" si="351"/>
        <v>0.2015042565501281</v>
      </c>
      <c r="W392" s="79">
        <f t="shared" si="352"/>
        <v>0.12802710967848582</v>
      </c>
      <c r="X392" s="79">
        <f t="shared" si="353"/>
        <v>5.2153070501694355E-2</v>
      </c>
      <c r="Y392" s="8">
        <f t="shared" si="354"/>
        <v>4.0912472105132658E-2</v>
      </c>
      <c r="Z392" s="8">
        <f t="shared" si="355"/>
        <v>3.5788081659641292E-2</v>
      </c>
      <c r="AA392" s="64"/>
      <c r="AB392" s="64"/>
      <c r="AC392" s="64">
        <f>'From State&amp;Country +Charts'!BR405</f>
        <v>12099</v>
      </c>
      <c r="AD392" s="64">
        <f t="shared" ref="AD392:AD394" si="362">SUM(AC381:AC392)</f>
        <v>191795</v>
      </c>
      <c r="AE392" s="80">
        <f t="shared" si="357"/>
        <v>0.10141101502048255</v>
      </c>
      <c r="AF392" s="64"/>
      <c r="AG392" s="64">
        <f t="shared" si="358"/>
        <v>12099</v>
      </c>
      <c r="AH392" s="64">
        <v>1924</v>
      </c>
      <c r="AI392" s="64">
        <f t="shared" si="359"/>
        <v>10175</v>
      </c>
      <c r="AJ392" s="64">
        <f t="shared" ref="AJ392:AJ394" si="363">SUM(AI381:AI392)</f>
        <v>163704</v>
      </c>
      <c r="AK392" s="64">
        <f t="shared" si="361"/>
        <v>13642</v>
      </c>
      <c r="AL392" s="64">
        <f t="shared" si="345"/>
        <v>28091</v>
      </c>
      <c r="AM392" s="81">
        <v>0.10885197123729234</v>
      </c>
    </row>
    <row r="393" spans="1:39" x14ac:dyDescent="0.3">
      <c r="A393" s="44">
        <v>42370</v>
      </c>
      <c r="B393" s="64">
        <f>'From State&amp;Country +Charts'!H406</f>
        <v>3492</v>
      </c>
      <c r="C393" s="64"/>
      <c r="D393" s="64">
        <f t="shared" si="346"/>
        <v>37978</v>
      </c>
      <c r="E393" s="64"/>
      <c r="F393" s="64">
        <f>'From State&amp;Country +Charts'!AN406</f>
        <v>2170</v>
      </c>
      <c r="G393" s="64"/>
      <c r="H393" s="64">
        <f t="shared" si="347"/>
        <v>22248</v>
      </c>
      <c r="I393" s="64"/>
      <c r="J393" s="64">
        <f>'From State&amp;Country +Charts'!AT406</f>
        <v>950</v>
      </c>
      <c r="K393" s="64"/>
      <c r="L393" s="64">
        <f t="shared" si="348"/>
        <v>10892</v>
      </c>
      <c r="M393" s="64"/>
      <c r="N393">
        <f>'From State&amp;Country +Charts'!F406</f>
        <v>726</v>
      </c>
      <c r="O393" s="64"/>
      <c r="P393" s="64">
        <f t="shared" si="349"/>
        <v>8388</v>
      </c>
      <c r="Q393" s="64"/>
      <c r="R393">
        <f>'From State&amp;Country +Charts'!O406</f>
        <v>663</v>
      </c>
      <c r="S393" s="64"/>
      <c r="T393" s="64">
        <f t="shared" si="350"/>
        <v>7201</v>
      </c>
      <c r="U393" s="64"/>
      <c r="V393" s="79">
        <f t="shared" si="351"/>
        <v>0.20184971098265897</v>
      </c>
      <c r="W393" s="79">
        <f t="shared" si="352"/>
        <v>0.12543352601156069</v>
      </c>
      <c r="X393" s="79">
        <f t="shared" si="353"/>
        <v>5.4913294797687862E-2</v>
      </c>
      <c r="Y393" s="8">
        <f t="shared" si="354"/>
        <v>4.1965317919075144E-2</v>
      </c>
      <c r="Z393" s="8">
        <f t="shared" si="355"/>
        <v>3.832369942196532E-2</v>
      </c>
      <c r="AA393" s="64"/>
      <c r="AB393" s="64"/>
      <c r="AC393" s="64">
        <f>'From State&amp;Country +Charts'!BR406</f>
        <v>17300</v>
      </c>
      <c r="AD393" s="64">
        <f t="shared" si="362"/>
        <v>193132</v>
      </c>
      <c r="AE393" s="80">
        <f t="shared" si="357"/>
        <v>8.375618618054248E-2</v>
      </c>
      <c r="AF393" s="64"/>
      <c r="AG393" s="64">
        <f t="shared" si="358"/>
        <v>17300</v>
      </c>
      <c r="AH393" s="64">
        <v>2602</v>
      </c>
      <c r="AI393" s="64">
        <f t="shared" si="359"/>
        <v>14698</v>
      </c>
      <c r="AJ393" s="64">
        <f t="shared" si="363"/>
        <v>162935</v>
      </c>
      <c r="AK393" s="64">
        <f t="shared" si="361"/>
        <v>13577.916666666666</v>
      </c>
      <c r="AL393" s="64">
        <f t="shared" si="345"/>
        <v>30197</v>
      </c>
      <c r="AM393" s="81">
        <v>0.10028901734104047</v>
      </c>
    </row>
    <row r="394" spans="1:39" x14ac:dyDescent="0.3">
      <c r="A394" s="44">
        <v>42401</v>
      </c>
      <c r="B394" s="64">
        <f>'From State&amp;Country +Charts'!H407</f>
        <v>2895</v>
      </c>
      <c r="C394" s="64"/>
      <c r="D394" s="64">
        <f t="shared" si="346"/>
        <v>38285</v>
      </c>
      <c r="E394" s="64"/>
      <c r="F394" s="64">
        <f>'From State&amp;Country +Charts'!AN407</f>
        <v>1746</v>
      </c>
      <c r="G394" s="64"/>
      <c r="H394" s="64">
        <f t="shared" si="347"/>
        <v>22369</v>
      </c>
      <c r="I394" s="64"/>
      <c r="J394" s="64">
        <f>'From State&amp;Country +Charts'!AT407</f>
        <v>857</v>
      </c>
      <c r="K394" s="64"/>
      <c r="L394" s="64">
        <f t="shared" si="348"/>
        <v>10951</v>
      </c>
      <c r="M394" s="64"/>
      <c r="N394">
        <f>'From State&amp;Country +Charts'!F407</f>
        <v>708</v>
      </c>
      <c r="O394" s="64"/>
      <c r="P394" s="64">
        <f t="shared" si="349"/>
        <v>8508</v>
      </c>
      <c r="Q394" s="64"/>
      <c r="R394">
        <f>'From State&amp;Country +Charts'!O407</f>
        <v>567</v>
      </c>
      <c r="S394" s="64"/>
      <c r="T394" s="64">
        <f t="shared" si="350"/>
        <v>7192</v>
      </c>
      <c r="U394" s="64"/>
      <c r="V394" s="79">
        <f t="shared" si="351"/>
        <v>0.19964140404110062</v>
      </c>
      <c r="W394" s="79">
        <f t="shared" si="352"/>
        <v>0.12040548927660161</v>
      </c>
      <c r="X394" s="79">
        <f t="shared" si="353"/>
        <v>5.9099372457071926E-2</v>
      </c>
      <c r="Y394" s="8">
        <f t="shared" si="354"/>
        <v>4.8824219019377973E-2</v>
      </c>
      <c r="Z394" s="8">
        <f t="shared" si="355"/>
        <v>3.9100751672298463E-2</v>
      </c>
      <c r="AA394" s="64"/>
      <c r="AB394" s="64"/>
      <c r="AC394" s="64">
        <f>'From State&amp;Country +Charts'!BR407</f>
        <v>14501</v>
      </c>
      <c r="AD394" s="64">
        <f t="shared" si="362"/>
        <v>194206</v>
      </c>
      <c r="AE394" s="80">
        <f t="shared" si="357"/>
        <v>7.9988083711923785E-2</v>
      </c>
      <c r="AF394" s="64"/>
      <c r="AG394" s="64">
        <f t="shared" si="358"/>
        <v>14501</v>
      </c>
      <c r="AH394" s="64">
        <v>3704</v>
      </c>
      <c r="AI394" s="64">
        <f t="shared" si="359"/>
        <v>10797</v>
      </c>
      <c r="AJ394" s="64">
        <f t="shared" si="363"/>
        <v>162449</v>
      </c>
      <c r="AK394" s="64">
        <f t="shared" si="361"/>
        <v>13537.416666666666</v>
      </c>
      <c r="AL394" s="64">
        <f t="shared" si="345"/>
        <v>31757</v>
      </c>
      <c r="AM394" s="81">
        <v>9.6338183573546649E-2</v>
      </c>
    </row>
    <row r="395" spans="1:39" x14ac:dyDescent="0.3">
      <c r="A395" s="44">
        <v>42430</v>
      </c>
      <c r="B395" s="64">
        <f>'From State&amp;Country +Charts'!H408</f>
        <v>3100</v>
      </c>
      <c r="C395" s="64"/>
      <c r="D395" s="64">
        <f t="shared" ref="D395:D396" si="364">SUM(B384:B395)</f>
        <v>38792</v>
      </c>
      <c r="E395" s="64"/>
      <c r="F395" s="64">
        <f>'From State&amp;Country +Charts'!AN408</f>
        <v>1788</v>
      </c>
      <c r="G395" s="64"/>
      <c r="H395" s="64">
        <f t="shared" ref="H395:H396" si="365">SUM(F384:F395)</f>
        <v>22506</v>
      </c>
      <c r="I395" s="64"/>
      <c r="J395" s="64">
        <f>'From State&amp;Country +Charts'!AT408</f>
        <v>925</v>
      </c>
      <c r="K395" s="64"/>
      <c r="L395" s="64">
        <f t="shared" ref="L395:L396" si="366">SUM(J384:J395)</f>
        <v>11075</v>
      </c>
      <c r="M395" s="64"/>
      <c r="N395">
        <f>'From State&amp;Country +Charts'!F408</f>
        <v>668</v>
      </c>
      <c r="O395" s="64"/>
      <c r="P395" s="64">
        <f t="shared" ref="P395:P396" si="367">SUM(N384:N395)</f>
        <v>8547</v>
      </c>
      <c r="Q395" s="64"/>
      <c r="R395">
        <f>'From State&amp;Country +Charts'!O408</f>
        <v>597</v>
      </c>
      <c r="S395" s="64"/>
      <c r="T395" s="64">
        <f t="shared" ref="T395:T396" si="368">SUM(R384:R395)</f>
        <v>7226</v>
      </c>
      <c r="U395" s="64"/>
      <c r="V395" s="79">
        <f t="shared" ref="V395:V396" si="369">B395/AC395</f>
        <v>0.19839999999999999</v>
      </c>
      <c r="W395" s="79">
        <f t="shared" ref="W395:W396" si="370">F395/AC395</f>
        <v>0.11443200000000001</v>
      </c>
      <c r="X395" s="79">
        <f t="shared" ref="X395:X396" si="371">J395/AC395</f>
        <v>5.9200000000000003E-2</v>
      </c>
      <c r="Y395" s="8">
        <f t="shared" ref="Y395:Y396" si="372">N395/AC395</f>
        <v>4.2751999999999998E-2</v>
      </c>
      <c r="Z395" s="8">
        <f t="shared" ref="Z395:Z396" si="373">R395/AC395</f>
        <v>3.8207999999999999E-2</v>
      </c>
      <c r="AA395" s="64"/>
      <c r="AB395" s="64"/>
      <c r="AC395" s="64">
        <f>'From State&amp;Country +Charts'!BR408</f>
        <v>15625</v>
      </c>
      <c r="AD395" s="64">
        <f t="shared" ref="AD395" si="374">SUM(AC384:AC395)</f>
        <v>196319</v>
      </c>
      <c r="AE395" s="80">
        <f t="shared" ref="AE395:AE396" si="375">(AC395/AC383)-1</f>
        <v>0.15637951450562459</v>
      </c>
      <c r="AF395" s="64"/>
      <c r="AG395" s="64">
        <f t="shared" ref="AG395:AG396" si="376">AC395</f>
        <v>15625</v>
      </c>
      <c r="AH395" s="64">
        <v>5412</v>
      </c>
      <c r="AI395" s="64">
        <f t="shared" ref="AI395:AI396" si="377">AG395-AH395</f>
        <v>10213</v>
      </c>
      <c r="AJ395" s="64">
        <f t="shared" ref="AJ395" si="378">SUM(AI384:AI395)</f>
        <v>161749</v>
      </c>
      <c r="AK395" s="64">
        <f t="shared" ref="AK395:AK396" si="379">AJ395/12</f>
        <v>13479.083333333334</v>
      </c>
      <c r="AL395" s="64">
        <f t="shared" ref="AL395" si="380">SUM(AH384:AH395)</f>
        <v>34570</v>
      </c>
      <c r="AM395" s="81">
        <v>9.9391999999999994E-2</v>
      </c>
    </row>
    <row r="396" spans="1:39" x14ac:dyDescent="0.3">
      <c r="A396" s="44">
        <v>42461</v>
      </c>
      <c r="B396" s="64">
        <f>'From State&amp;Country +Charts'!H409</f>
        <v>3687</v>
      </c>
      <c r="C396" s="64"/>
      <c r="D396" s="64">
        <f t="shared" si="364"/>
        <v>39994</v>
      </c>
      <c r="E396" s="64"/>
      <c r="F396" s="64">
        <f>'From State&amp;Country +Charts'!AN409</f>
        <v>2151</v>
      </c>
      <c r="G396" s="64"/>
      <c r="H396" s="64">
        <f t="shared" si="365"/>
        <v>22999</v>
      </c>
      <c r="I396" s="64"/>
      <c r="J396" s="64">
        <f>'From State&amp;Country +Charts'!AT409</f>
        <v>984</v>
      </c>
      <c r="K396" s="64"/>
      <c r="L396" s="64">
        <f t="shared" si="366"/>
        <v>11286</v>
      </c>
      <c r="M396" s="64"/>
      <c r="N396">
        <f>'From State&amp;Country +Charts'!F409</f>
        <v>828</v>
      </c>
      <c r="O396" s="64"/>
      <c r="P396" s="64">
        <f t="shared" si="367"/>
        <v>8815</v>
      </c>
      <c r="Q396" s="64"/>
      <c r="R396">
        <f>'From State&amp;Country +Charts'!O409</f>
        <v>737</v>
      </c>
      <c r="S396" s="64"/>
      <c r="T396" s="64">
        <f t="shared" si="368"/>
        <v>7487</v>
      </c>
      <c r="U396" s="64"/>
      <c r="V396" s="79">
        <f t="shared" si="369"/>
        <v>0.20282759379469689</v>
      </c>
      <c r="W396" s="79">
        <f t="shared" si="370"/>
        <v>0.11832984926834635</v>
      </c>
      <c r="X396" s="79">
        <f t="shared" si="371"/>
        <v>5.4131367587193308E-2</v>
      </c>
      <c r="Y396" s="8">
        <f t="shared" si="372"/>
        <v>4.5549565408735837E-2</v>
      </c>
      <c r="Z396" s="8">
        <f t="shared" si="373"/>
        <v>4.0543514137968972E-2</v>
      </c>
      <c r="AA396" s="64"/>
      <c r="AB396" s="64"/>
      <c r="AC396" s="64">
        <f>'From State&amp;Country +Charts'!BR409</f>
        <v>18178</v>
      </c>
      <c r="AD396" s="64">
        <f t="shared" ref="AD396" si="381">SUM(AC385:AC396)</f>
        <v>201373</v>
      </c>
      <c r="AE396" s="80">
        <f t="shared" si="375"/>
        <v>0.38509600731484306</v>
      </c>
      <c r="AF396" s="64"/>
      <c r="AG396" s="64">
        <f t="shared" si="376"/>
        <v>18178</v>
      </c>
      <c r="AH396" s="64">
        <v>6303</v>
      </c>
      <c r="AI396" s="64">
        <f t="shared" si="377"/>
        <v>11875</v>
      </c>
      <c r="AJ396" s="64">
        <f t="shared" ref="AJ396" si="382">SUM(AI385:AI396)</f>
        <v>162975</v>
      </c>
      <c r="AK396" s="64">
        <f t="shared" si="379"/>
        <v>13581.25</v>
      </c>
      <c r="AL396" s="64">
        <f t="shared" ref="AL396" si="383">SUM(AH385:AH396)</f>
        <v>38398</v>
      </c>
      <c r="AM396" s="81">
        <v>0.10067114093959731</v>
      </c>
    </row>
    <row r="397" spans="1:39" x14ac:dyDescent="0.3">
      <c r="A397" s="44">
        <v>42491</v>
      </c>
      <c r="B397" s="64">
        <f>'From State&amp;Country +Charts'!H410</f>
        <v>2820</v>
      </c>
      <c r="C397" s="64"/>
      <c r="D397" s="64">
        <f t="shared" ref="D397:D404" si="384">SUM(B386:B397)</f>
        <v>39488</v>
      </c>
      <c r="E397" s="64"/>
      <c r="F397" s="64">
        <f>'From State&amp;Country +Charts'!AN410</f>
        <v>1542</v>
      </c>
      <c r="G397" s="64"/>
      <c r="H397" s="64">
        <f t="shared" ref="H397:H404" si="385">SUM(F386:F397)</f>
        <v>22548</v>
      </c>
      <c r="I397" s="64"/>
      <c r="J397" s="64">
        <f>'From State&amp;Country +Charts'!AT410</f>
        <v>759</v>
      </c>
      <c r="K397" s="64"/>
      <c r="L397" s="64">
        <f t="shared" ref="L397:L404" si="386">SUM(J386:J397)</f>
        <v>11132</v>
      </c>
      <c r="M397" s="64"/>
      <c r="N397">
        <f>'From State&amp;Country +Charts'!F410</f>
        <v>595</v>
      </c>
      <c r="O397" s="64"/>
      <c r="P397" s="64">
        <f t="shared" ref="P397:P404" si="387">SUM(N386:N397)</f>
        <v>8673</v>
      </c>
      <c r="Q397" s="64"/>
      <c r="R397">
        <f>'From State&amp;Country +Charts'!O410</f>
        <v>535</v>
      </c>
      <c r="S397" s="64"/>
      <c r="T397" s="64">
        <f t="shared" ref="T397:T404" si="388">SUM(R386:R397)</f>
        <v>7382</v>
      </c>
      <c r="U397" s="64"/>
      <c r="V397" s="79">
        <f t="shared" ref="V397:V403" si="389">B397/AC397</f>
        <v>0.20431821475148529</v>
      </c>
      <c r="W397" s="79">
        <f t="shared" ref="W397:W403" si="390">F397/AC397</f>
        <v>0.11172293870453558</v>
      </c>
      <c r="X397" s="79">
        <f t="shared" ref="X397:X403" si="391">J397/AC397</f>
        <v>5.4992030140559339E-2</v>
      </c>
      <c r="Y397" s="8">
        <f t="shared" ref="Y397:Y403" si="392">N397/AC397</f>
        <v>4.3109694247210548E-2</v>
      </c>
      <c r="Z397" s="8">
        <f t="shared" ref="Z397:Z403" si="393">R397/AC397</f>
        <v>3.876249818866831E-2</v>
      </c>
      <c r="AA397" s="64"/>
      <c r="AB397" s="64"/>
      <c r="AC397" s="64">
        <f>'From State&amp;Country +Charts'!BR410</f>
        <v>13802</v>
      </c>
      <c r="AD397" s="64">
        <f t="shared" ref="AD397" si="394">SUM(AC386:AC397)</f>
        <v>198500</v>
      </c>
      <c r="AE397" s="80">
        <f t="shared" ref="AE397:AE404" si="395">(AC397/AC385)-1</f>
        <v>-0.17229385307346323</v>
      </c>
      <c r="AF397" s="64"/>
      <c r="AG397" s="64">
        <f t="shared" ref="AG397:AG404" si="396">AC397</f>
        <v>13802</v>
      </c>
      <c r="AH397" s="64">
        <v>14056</v>
      </c>
      <c r="AI397" s="64">
        <f t="shared" ref="AI397:AI404" si="397">AG397-AH397</f>
        <v>-254</v>
      </c>
      <c r="AJ397" s="64">
        <f t="shared" ref="AJ397" si="398">SUM(AI386:AI397)</f>
        <v>148910</v>
      </c>
      <c r="AK397" s="64">
        <f t="shared" ref="AK397:AK404" si="399">AJ397/12</f>
        <v>12409.166666666666</v>
      </c>
      <c r="AL397" s="64">
        <f t="shared" ref="AL397" si="400">SUM(AH386:AH397)</f>
        <v>49590</v>
      </c>
      <c r="AM397" s="81">
        <v>9.5565860020286914E-2</v>
      </c>
    </row>
    <row r="398" spans="1:39" x14ac:dyDescent="0.3">
      <c r="A398" s="44">
        <v>42522</v>
      </c>
      <c r="B398" s="64">
        <f>'From State&amp;Country +Charts'!H411</f>
        <v>3329</v>
      </c>
      <c r="C398" s="64"/>
      <c r="D398" s="64">
        <f t="shared" si="384"/>
        <v>39864</v>
      </c>
      <c r="E398" s="64"/>
      <c r="F398" s="64">
        <f>'From State&amp;Country +Charts'!AN411</f>
        <v>1612</v>
      </c>
      <c r="G398" s="64"/>
      <c r="H398" s="64">
        <f t="shared" si="385"/>
        <v>22556</v>
      </c>
      <c r="I398" s="64"/>
      <c r="J398" s="64">
        <f>'From State&amp;Country +Charts'!AT411</f>
        <v>867</v>
      </c>
      <c r="K398" s="64"/>
      <c r="L398" s="64">
        <f t="shared" si="386"/>
        <v>11100</v>
      </c>
      <c r="M398" s="64"/>
      <c r="N398">
        <f>'From State&amp;Country +Charts'!F411</f>
        <v>745</v>
      </c>
      <c r="O398" s="64"/>
      <c r="P398" s="64">
        <f t="shared" si="387"/>
        <v>8682</v>
      </c>
      <c r="Q398" s="64"/>
      <c r="R398">
        <f>'From State&amp;Country +Charts'!O411</f>
        <v>508</v>
      </c>
      <c r="S398" s="64"/>
      <c r="T398" s="64">
        <f t="shared" si="388"/>
        <v>7315</v>
      </c>
      <c r="U398" s="64"/>
      <c r="V398" s="79">
        <f t="shared" si="389"/>
        <v>0.21135166021205004</v>
      </c>
      <c r="W398" s="79">
        <f t="shared" si="390"/>
        <v>0.1023427083994667</v>
      </c>
      <c r="X398" s="79">
        <f t="shared" si="391"/>
        <v>5.5044124182591581E-2</v>
      </c>
      <c r="Y398" s="8">
        <f t="shared" si="392"/>
        <v>4.729858421687512E-2</v>
      </c>
      <c r="Z398" s="8">
        <f t="shared" si="393"/>
        <v>3.2251920512983305E-2</v>
      </c>
      <c r="AA398" s="64"/>
      <c r="AB398" s="64"/>
      <c r="AC398" s="64">
        <f>'From State&amp;Country +Charts'!BR411</f>
        <v>15751</v>
      </c>
      <c r="AD398" s="64">
        <f t="shared" ref="AD398:AD404" si="401">SUM(AC387:AC398)</f>
        <v>198743</v>
      </c>
      <c r="AE398" s="80">
        <f t="shared" si="395"/>
        <v>1.5669331957699262E-2</v>
      </c>
      <c r="AF398" s="64"/>
      <c r="AG398" s="64">
        <f t="shared" si="396"/>
        <v>15751</v>
      </c>
      <c r="AH398" s="64">
        <v>18954</v>
      </c>
      <c r="AI398" s="64">
        <f t="shared" si="397"/>
        <v>-3203</v>
      </c>
      <c r="AJ398" s="64">
        <f t="shared" ref="AJ398:AJ404" si="402">SUM(AI387:AI398)</f>
        <v>133242</v>
      </c>
      <c r="AK398" s="64">
        <f t="shared" si="399"/>
        <v>11103.5</v>
      </c>
      <c r="AL398" s="64">
        <f t="shared" ref="AL398:AL404" si="403">SUM(AH387:AH398)</f>
        <v>65501</v>
      </c>
      <c r="AM398" s="81">
        <v>9.4851120563773733E-2</v>
      </c>
    </row>
    <row r="399" spans="1:39" x14ac:dyDescent="0.3">
      <c r="A399" s="44">
        <v>42552</v>
      </c>
      <c r="B399" s="64">
        <f>'From State&amp;Country +Charts'!H412</f>
        <v>4702</v>
      </c>
      <c r="C399" s="64"/>
      <c r="D399" s="64">
        <f t="shared" si="384"/>
        <v>41123</v>
      </c>
      <c r="E399" s="64"/>
      <c r="F399" s="64">
        <f>'From State&amp;Country +Charts'!AN412</f>
        <v>2182</v>
      </c>
      <c r="G399" s="64"/>
      <c r="H399" s="64">
        <f t="shared" si="385"/>
        <v>22989</v>
      </c>
      <c r="I399" s="64"/>
      <c r="J399" s="64">
        <f>'From State&amp;Country +Charts'!AT412</f>
        <v>1399</v>
      </c>
      <c r="K399" s="64"/>
      <c r="L399" s="64">
        <f t="shared" si="386"/>
        <v>11516</v>
      </c>
      <c r="M399" s="64"/>
      <c r="N399">
        <f>'From State&amp;Country +Charts'!F412</f>
        <v>971</v>
      </c>
      <c r="O399" s="64"/>
      <c r="P399" s="64">
        <f t="shared" si="387"/>
        <v>8903</v>
      </c>
      <c r="Q399" s="64"/>
      <c r="R399">
        <f>'From State&amp;Country +Charts'!O412</f>
        <v>699</v>
      </c>
      <c r="S399" s="64"/>
      <c r="T399" s="64">
        <f t="shared" si="388"/>
        <v>7420</v>
      </c>
      <c r="U399" s="64"/>
      <c r="V399" s="79">
        <f t="shared" si="389"/>
        <v>0.21278906638910258</v>
      </c>
      <c r="W399" s="79">
        <f t="shared" si="390"/>
        <v>9.8746436167805582E-2</v>
      </c>
      <c r="X399" s="79">
        <f t="shared" si="391"/>
        <v>6.3311761777616868E-2</v>
      </c>
      <c r="Y399" s="8">
        <f t="shared" si="392"/>
        <v>4.394261664479341E-2</v>
      </c>
      <c r="Z399" s="8">
        <f t="shared" si="393"/>
        <v>3.1633253382812143E-2</v>
      </c>
      <c r="AA399" s="64"/>
      <c r="AB399" s="64"/>
      <c r="AC399" s="64">
        <f>'From State&amp;Country +Charts'!BR412</f>
        <v>22097</v>
      </c>
      <c r="AD399" s="64">
        <f t="shared" si="401"/>
        <v>203841</v>
      </c>
      <c r="AE399" s="80">
        <f t="shared" si="395"/>
        <v>0.29989999411730106</v>
      </c>
      <c r="AF399" s="64"/>
      <c r="AG399" s="64">
        <f t="shared" si="396"/>
        <v>22097</v>
      </c>
      <c r="AH399" s="64">
        <v>16213</v>
      </c>
      <c r="AI399" s="64">
        <f t="shared" si="397"/>
        <v>5884</v>
      </c>
      <c r="AJ399" s="64">
        <f t="shared" si="402"/>
        <v>124283</v>
      </c>
      <c r="AK399" s="64">
        <f t="shared" si="399"/>
        <v>10356.916666666666</v>
      </c>
      <c r="AL399" s="64">
        <f t="shared" si="403"/>
        <v>79558</v>
      </c>
      <c r="AM399" s="81">
        <v>8.8926098565416126E-2</v>
      </c>
    </row>
    <row r="400" spans="1:39" x14ac:dyDescent="0.3">
      <c r="A400" s="44">
        <v>42583</v>
      </c>
      <c r="B400" s="64">
        <f>'From State&amp;Country +Charts'!H413</f>
        <v>3790</v>
      </c>
      <c r="C400" s="64"/>
      <c r="D400" s="64">
        <f t="shared" si="384"/>
        <v>40573</v>
      </c>
      <c r="E400" s="64"/>
      <c r="F400" s="64">
        <f>'From State&amp;Country +Charts'!AN413</f>
        <v>1754</v>
      </c>
      <c r="G400" s="64"/>
      <c r="H400" s="64">
        <f t="shared" si="385"/>
        <v>22333</v>
      </c>
      <c r="I400" s="64"/>
      <c r="J400" s="64">
        <f>'From State&amp;Country +Charts'!AT413</f>
        <v>1031</v>
      </c>
      <c r="K400" s="64"/>
      <c r="L400" s="64">
        <f t="shared" si="386"/>
        <v>11251</v>
      </c>
      <c r="M400" s="64"/>
      <c r="N400">
        <f>'From State&amp;Country +Charts'!F413</f>
        <v>794</v>
      </c>
      <c r="O400" s="64"/>
      <c r="P400" s="64">
        <f t="shared" si="387"/>
        <v>8731</v>
      </c>
      <c r="Q400" s="64"/>
      <c r="R400">
        <f>'From State&amp;Country +Charts'!O413</f>
        <v>577</v>
      </c>
      <c r="S400" s="64"/>
      <c r="T400" s="64">
        <f t="shared" si="388"/>
        <v>7261</v>
      </c>
      <c r="U400" s="64"/>
      <c r="V400" s="79">
        <f t="shared" si="389"/>
        <v>0.20575461454940283</v>
      </c>
      <c r="W400" s="79">
        <f t="shared" si="390"/>
        <v>9.5222584147665587E-2</v>
      </c>
      <c r="X400" s="79">
        <f t="shared" si="391"/>
        <v>5.5971769815418022E-2</v>
      </c>
      <c r="Y400" s="8">
        <f t="shared" si="392"/>
        <v>4.3105320304017369E-2</v>
      </c>
      <c r="Z400" s="8">
        <f t="shared" si="393"/>
        <v>3.1324647122692728E-2</v>
      </c>
      <c r="AA400" s="64"/>
      <c r="AB400" s="64"/>
      <c r="AC400" s="64">
        <f>'From State&amp;Country +Charts'!BR413</f>
        <v>18420</v>
      </c>
      <c r="AD400" s="64">
        <f t="shared" si="401"/>
        <v>199630</v>
      </c>
      <c r="AE400" s="80">
        <f t="shared" si="395"/>
        <v>-0.186072201847024</v>
      </c>
      <c r="AF400" s="64"/>
      <c r="AG400" s="64">
        <f t="shared" si="396"/>
        <v>18420</v>
      </c>
      <c r="AH400" s="64">
        <v>14380</v>
      </c>
      <c r="AI400" s="64">
        <f t="shared" si="397"/>
        <v>4040</v>
      </c>
      <c r="AJ400" s="64">
        <f t="shared" si="402"/>
        <v>107244</v>
      </c>
      <c r="AK400" s="64">
        <f t="shared" si="399"/>
        <v>8937</v>
      </c>
      <c r="AL400" s="64">
        <f t="shared" si="403"/>
        <v>92386</v>
      </c>
      <c r="AM400" s="81">
        <v>8.6916395222584153E-2</v>
      </c>
    </row>
    <row r="401" spans="1:39" x14ac:dyDescent="0.3">
      <c r="A401" s="44">
        <v>42614</v>
      </c>
      <c r="B401" s="64">
        <f>'From State&amp;Country +Charts'!H414</f>
        <v>3549</v>
      </c>
      <c r="C401" s="64"/>
      <c r="D401" s="64">
        <f t="shared" si="384"/>
        <v>40560</v>
      </c>
      <c r="E401" s="64"/>
      <c r="F401" s="64">
        <f>'From State&amp;Country +Charts'!AN414</f>
        <v>1747</v>
      </c>
      <c r="G401" s="64"/>
      <c r="H401" s="64">
        <f t="shared" si="385"/>
        <v>22162</v>
      </c>
      <c r="I401" s="64"/>
      <c r="J401" s="64">
        <f>'From State&amp;Country +Charts'!AT414</f>
        <v>1035</v>
      </c>
      <c r="K401" s="64"/>
      <c r="L401" s="64">
        <f t="shared" si="386"/>
        <v>11340</v>
      </c>
      <c r="M401" s="64"/>
      <c r="N401">
        <f>'From State&amp;Country +Charts'!F414</f>
        <v>728</v>
      </c>
      <c r="O401" s="64"/>
      <c r="P401" s="64">
        <f t="shared" si="387"/>
        <v>8692</v>
      </c>
      <c r="Q401" s="64"/>
      <c r="R401">
        <f>'From State&amp;Country +Charts'!O414</f>
        <v>570</v>
      </c>
      <c r="S401" s="64"/>
      <c r="T401" s="64">
        <f t="shared" si="388"/>
        <v>7216</v>
      </c>
      <c r="U401" s="64"/>
      <c r="V401" s="79">
        <f t="shared" si="389"/>
        <v>0.2038952085487763</v>
      </c>
      <c r="W401" s="79">
        <f t="shared" si="390"/>
        <v>0.10036768930253935</v>
      </c>
      <c r="X401" s="79">
        <f t="shared" si="391"/>
        <v>5.9462254395036197E-2</v>
      </c>
      <c r="Y401" s="8">
        <f t="shared" si="392"/>
        <v>4.1824658163851544E-2</v>
      </c>
      <c r="Z401" s="8">
        <f t="shared" si="393"/>
        <v>3.2747328507411237E-2</v>
      </c>
      <c r="AA401" s="64"/>
      <c r="AB401" s="64"/>
      <c r="AC401" s="64">
        <f>'From State&amp;Country +Charts'!BR414</f>
        <v>17406</v>
      </c>
      <c r="AD401" s="64">
        <f t="shared" si="401"/>
        <v>199655</v>
      </c>
      <c r="AE401" s="80">
        <f t="shared" si="395"/>
        <v>1.4383522236924851E-3</v>
      </c>
      <c r="AF401" s="64"/>
      <c r="AG401" s="64">
        <f t="shared" si="396"/>
        <v>17406</v>
      </c>
      <c r="AH401" s="64">
        <v>2914</v>
      </c>
      <c r="AI401" s="64">
        <f t="shared" si="397"/>
        <v>14492</v>
      </c>
      <c r="AJ401" s="64">
        <f t="shared" si="402"/>
        <v>107587</v>
      </c>
      <c r="AK401" s="64">
        <f t="shared" si="399"/>
        <v>8965.5833333333339</v>
      </c>
      <c r="AL401" s="64">
        <f t="shared" si="403"/>
        <v>92068</v>
      </c>
      <c r="AM401" s="81">
        <v>8.8360335516488572E-2</v>
      </c>
    </row>
    <row r="402" spans="1:39" x14ac:dyDescent="0.3">
      <c r="A402" s="44">
        <v>42644</v>
      </c>
      <c r="B402" s="64">
        <f>'From State&amp;Country +Charts'!H415</f>
        <v>4500</v>
      </c>
      <c r="C402" s="64"/>
      <c r="D402" s="64">
        <f t="shared" si="384"/>
        <v>40923</v>
      </c>
      <c r="E402" s="64"/>
      <c r="F402" s="64">
        <f>'From State&amp;Country +Charts'!AN415</f>
        <v>2356</v>
      </c>
      <c r="G402" s="64"/>
      <c r="H402" s="64">
        <f t="shared" si="385"/>
        <v>22172</v>
      </c>
      <c r="I402" s="64"/>
      <c r="J402" s="64">
        <f>'From State&amp;Country +Charts'!AT415</f>
        <v>1334</v>
      </c>
      <c r="K402" s="64"/>
      <c r="L402" s="64">
        <f t="shared" si="386"/>
        <v>11456</v>
      </c>
      <c r="M402" s="64"/>
      <c r="N402">
        <f>'From State&amp;Country +Charts'!F415</f>
        <v>912</v>
      </c>
      <c r="O402" s="64"/>
      <c r="P402" s="64">
        <f t="shared" si="387"/>
        <v>8742</v>
      </c>
      <c r="Q402" s="64"/>
      <c r="R402">
        <f>'From State&amp;Country +Charts'!O415</f>
        <v>810</v>
      </c>
      <c r="S402" s="64"/>
      <c r="T402" s="64">
        <f t="shared" si="388"/>
        <v>7233</v>
      </c>
      <c r="U402" s="64"/>
      <c r="V402" s="79">
        <f t="shared" si="389"/>
        <v>0.19995556542990447</v>
      </c>
      <c r="W402" s="79">
        <f t="shared" si="390"/>
        <v>0.10468784714507887</v>
      </c>
      <c r="X402" s="79">
        <f t="shared" si="391"/>
        <v>5.9275716507442788E-2</v>
      </c>
      <c r="Y402" s="8">
        <f t="shared" si="392"/>
        <v>4.0524327927127304E-2</v>
      </c>
      <c r="Z402" s="8">
        <f t="shared" si="393"/>
        <v>3.5992001777382807E-2</v>
      </c>
      <c r="AA402" s="64"/>
      <c r="AB402" s="64"/>
      <c r="AC402" s="64">
        <f>'From State&amp;Country +Charts'!BR415</f>
        <v>22505</v>
      </c>
      <c r="AD402" s="64">
        <f t="shared" si="401"/>
        <v>201181</v>
      </c>
      <c r="AE402" s="80">
        <f t="shared" si="395"/>
        <v>7.2739406072739321E-2</v>
      </c>
      <c r="AF402" s="64"/>
      <c r="AG402" s="64">
        <f t="shared" si="396"/>
        <v>22505</v>
      </c>
      <c r="AH402" s="64">
        <v>4853</v>
      </c>
      <c r="AI402" s="64">
        <f t="shared" si="397"/>
        <v>17652</v>
      </c>
      <c r="AJ402" s="64">
        <f t="shared" si="402"/>
        <v>107328</v>
      </c>
      <c r="AK402" s="64">
        <f t="shared" si="399"/>
        <v>8944</v>
      </c>
      <c r="AL402" s="64">
        <f t="shared" si="403"/>
        <v>93853</v>
      </c>
      <c r="AM402" s="81">
        <v>9.0468784714507894E-2</v>
      </c>
    </row>
    <row r="403" spans="1:39" x14ac:dyDescent="0.3">
      <c r="A403" s="44">
        <v>42675</v>
      </c>
      <c r="B403" s="64">
        <f>'From State&amp;Country +Charts'!H416</f>
        <v>2515</v>
      </c>
      <c r="C403" s="64"/>
      <c r="D403" s="64">
        <f t="shared" si="384"/>
        <v>40817</v>
      </c>
      <c r="E403" s="64"/>
      <c r="F403" s="64">
        <f>'From State&amp;Country +Charts'!AN416</f>
        <v>1221</v>
      </c>
      <c r="G403" s="64"/>
      <c r="H403" s="64">
        <f t="shared" si="385"/>
        <v>21818</v>
      </c>
      <c r="I403" s="64"/>
      <c r="J403" s="64">
        <f>'From State&amp;Country +Charts'!AT416</f>
        <v>687</v>
      </c>
      <c r="K403" s="64"/>
      <c r="L403" s="64">
        <f t="shared" si="386"/>
        <v>11459</v>
      </c>
      <c r="M403" s="64"/>
      <c r="N403">
        <f>'From State&amp;Country +Charts'!F416</f>
        <v>515</v>
      </c>
      <c r="O403" s="64"/>
      <c r="P403" s="64">
        <f t="shared" si="387"/>
        <v>8685</v>
      </c>
      <c r="Q403" s="64"/>
      <c r="R403">
        <f>'From State&amp;Country +Charts'!O416</f>
        <v>405</v>
      </c>
      <c r="S403" s="64"/>
      <c r="T403" s="64">
        <f t="shared" si="388"/>
        <v>7101</v>
      </c>
      <c r="U403" s="64"/>
      <c r="V403" s="79">
        <f t="shared" si="389"/>
        <v>0.20607997377908882</v>
      </c>
      <c r="W403" s="79">
        <f t="shared" si="390"/>
        <v>0.10004916420845625</v>
      </c>
      <c r="X403" s="79">
        <f t="shared" si="391"/>
        <v>5.6293018682399214E-2</v>
      </c>
      <c r="Y403" s="8">
        <f t="shared" si="392"/>
        <v>4.2199278924942643E-2</v>
      </c>
      <c r="Z403" s="8">
        <f t="shared" si="393"/>
        <v>3.3185840707964605E-2</v>
      </c>
      <c r="AA403" s="64"/>
      <c r="AB403" s="64"/>
      <c r="AC403" s="64">
        <f>'From State&amp;Country +Charts'!BR416</f>
        <v>12204</v>
      </c>
      <c r="AD403" s="64">
        <f t="shared" si="401"/>
        <v>199888</v>
      </c>
      <c r="AE403" s="80">
        <f t="shared" si="395"/>
        <v>-9.5799066459213211E-2</v>
      </c>
      <c r="AF403" s="64"/>
      <c r="AG403" s="64">
        <f t="shared" si="396"/>
        <v>12204</v>
      </c>
      <c r="AH403" s="64">
        <v>2082</v>
      </c>
      <c r="AI403" s="64">
        <f t="shared" si="397"/>
        <v>10122</v>
      </c>
      <c r="AJ403" s="64">
        <f t="shared" si="402"/>
        <v>106491</v>
      </c>
      <c r="AK403" s="64">
        <f t="shared" si="399"/>
        <v>8874.25</v>
      </c>
      <c r="AL403" s="64">
        <f t="shared" si="403"/>
        <v>93397</v>
      </c>
      <c r="AM403" s="81">
        <v>9.1855129465748933E-2</v>
      </c>
    </row>
    <row r="404" spans="1:39" x14ac:dyDescent="0.3">
      <c r="A404" s="44">
        <v>42705</v>
      </c>
      <c r="B404" s="64">
        <f>'From State&amp;Country +Charts'!H417</f>
        <v>2932</v>
      </c>
      <c r="C404" s="64"/>
      <c r="D404" s="64">
        <f t="shared" si="384"/>
        <v>41311</v>
      </c>
      <c r="E404" s="64"/>
      <c r="F404" s="64">
        <f>'From State&amp;Country +Charts'!AN417</f>
        <v>1546</v>
      </c>
      <c r="G404" s="64"/>
      <c r="H404" s="64">
        <f t="shared" si="385"/>
        <v>21815</v>
      </c>
      <c r="I404" s="64"/>
      <c r="J404" s="64">
        <f>'From State&amp;Country +Charts'!AT417</f>
        <v>853</v>
      </c>
      <c r="K404" s="64"/>
      <c r="L404" s="64">
        <f t="shared" si="386"/>
        <v>11681</v>
      </c>
      <c r="M404" s="64"/>
      <c r="N404">
        <f>'From State&amp;Country +Charts'!F417</f>
        <v>593</v>
      </c>
      <c r="O404" s="64"/>
      <c r="P404" s="64">
        <f t="shared" si="387"/>
        <v>8783</v>
      </c>
      <c r="Q404" s="64"/>
      <c r="R404">
        <f>'From State&amp;Country +Charts'!O417</f>
        <v>535</v>
      </c>
      <c r="S404" s="64"/>
      <c r="T404" s="64">
        <f t="shared" si="388"/>
        <v>7203</v>
      </c>
      <c r="U404" s="64"/>
      <c r="V404" s="79">
        <f t="shared" ref="V404:V412" si="404">B404/AC404</f>
        <v>0.20199793317258008</v>
      </c>
      <c r="W404" s="79">
        <f t="shared" ref="W404:W412" si="405">F404/AC404</f>
        <v>0.10651050637271788</v>
      </c>
      <c r="X404" s="79">
        <f t="shared" ref="X404:X412" si="406">J404/AC404</f>
        <v>5.8766792972786773E-2</v>
      </c>
      <c r="Y404" s="8">
        <f t="shared" ref="Y404:Y412" si="407">N404/AC404</f>
        <v>4.0854288666896311E-2</v>
      </c>
      <c r="Z404" s="8">
        <f t="shared" ref="Z404:Z412" si="408">R404/AC404</f>
        <v>3.6858422321736133E-2</v>
      </c>
      <c r="AA404" s="64"/>
      <c r="AB404" s="64"/>
      <c r="AC404" s="64">
        <f>'From State&amp;Country +Charts'!BR417</f>
        <v>14515</v>
      </c>
      <c r="AD404" s="64">
        <f t="shared" si="401"/>
        <v>202304</v>
      </c>
      <c r="AE404" s="80">
        <f t="shared" si="395"/>
        <v>0.19968592445656674</v>
      </c>
      <c r="AF404" s="64"/>
      <c r="AG404" s="64">
        <f t="shared" si="396"/>
        <v>14515</v>
      </c>
      <c r="AH404" s="64">
        <v>5703</v>
      </c>
      <c r="AI404" s="64">
        <f t="shared" si="397"/>
        <v>8812</v>
      </c>
      <c r="AJ404" s="64">
        <f t="shared" si="402"/>
        <v>105128</v>
      </c>
      <c r="AK404" s="64">
        <f t="shared" si="399"/>
        <v>8760.6666666666661</v>
      </c>
      <c r="AL404" s="64">
        <f t="shared" si="403"/>
        <v>97176</v>
      </c>
      <c r="AM404" s="81">
        <v>9.1904925938684115E-2</v>
      </c>
    </row>
    <row r="405" spans="1:39" x14ac:dyDescent="0.3">
      <c r="A405" s="44">
        <v>42736</v>
      </c>
      <c r="B405" s="64">
        <f>'From State&amp;Country +Charts'!H418</f>
        <v>2724</v>
      </c>
      <c r="C405" s="64"/>
      <c r="D405" s="64">
        <f t="shared" ref="D405:D412" si="409">SUM(B394:B405)</f>
        <v>40543</v>
      </c>
      <c r="E405" s="64"/>
      <c r="F405" s="64">
        <f>'From State&amp;Country +Charts'!AN418</f>
        <v>1384</v>
      </c>
      <c r="G405" s="64"/>
      <c r="H405" s="64">
        <f t="shared" ref="H405:H412" si="410">SUM(F394:F405)</f>
        <v>21029</v>
      </c>
      <c r="I405" s="64"/>
      <c r="J405" s="64">
        <f>'From State&amp;Country +Charts'!AT418</f>
        <v>793</v>
      </c>
      <c r="K405" s="64"/>
      <c r="L405" s="64">
        <f t="shared" ref="L405:L412" si="411">SUM(J394:J405)</f>
        <v>11524</v>
      </c>
      <c r="M405" s="64"/>
      <c r="N405">
        <f>'From State&amp;Country +Charts'!F418</f>
        <v>552</v>
      </c>
      <c r="O405" s="64"/>
      <c r="P405" s="64">
        <f t="shared" ref="P405:P412" si="412">SUM(N394:N405)</f>
        <v>8609</v>
      </c>
      <c r="Q405" s="64"/>
      <c r="R405">
        <f>'From State&amp;Country +Charts'!O418</f>
        <v>442</v>
      </c>
      <c r="S405" s="64"/>
      <c r="T405" s="64">
        <f t="shared" ref="T405:T412" si="413">SUM(R394:R405)</f>
        <v>6982</v>
      </c>
      <c r="U405" s="64"/>
      <c r="V405" s="79">
        <f t="shared" si="404"/>
        <v>0.20997456255299468</v>
      </c>
      <c r="W405" s="79">
        <f t="shared" si="405"/>
        <v>0.10668311107685192</v>
      </c>
      <c r="X405" s="79">
        <f t="shared" si="406"/>
        <v>6.1126955985508366E-2</v>
      </c>
      <c r="Y405" s="8">
        <f t="shared" si="407"/>
        <v>4.2549911354351343E-2</v>
      </c>
      <c r="Z405" s="8">
        <f t="shared" si="408"/>
        <v>3.4070762352578429E-2</v>
      </c>
      <c r="AA405" s="64"/>
      <c r="AB405" s="64"/>
      <c r="AC405" s="64">
        <f>'From State&amp;Country +Charts'!BR418</f>
        <v>12973</v>
      </c>
      <c r="AD405" s="64">
        <f t="shared" ref="AD405" si="414">SUM(AC394:AC405)</f>
        <v>197977</v>
      </c>
      <c r="AE405" s="80">
        <f t="shared" ref="AE405:AE412" si="415">(AC405/AC393)-1</f>
        <v>-0.25011560693641621</v>
      </c>
      <c r="AF405" s="64"/>
      <c r="AG405" s="64">
        <f t="shared" ref="AG405:AG412" si="416">AC405</f>
        <v>12973</v>
      </c>
      <c r="AH405" s="64">
        <v>4689</v>
      </c>
      <c r="AI405" s="64">
        <f t="shared" ref="AI405:AI412" si="417">AG405-AH405</f>
        <v>8284</v>
      </c>
      <c r="AJ405" s="64">
        <f t="shared" ref="AJ405" si="418">SUM(AI394:AI405)</f>
        <v>98714</v>
      </c>
      <c r="AK405" s="64">
        <f t="shared" ref="AK405:AK412" si="419">AJ405/12</f>
        <v>8226.1666666666661</v>
      </c>
      <c r="AL405" s="64">
        <f t="shared" ref="AL405" si="420">SUM(AH394:AH405)</f>
        <v>99263</v>
      </c>
      <c r="AM405" s="81">
        <v>8.8876898173128813E-2</v>
      </c>
    </row>
    <row r="406" spans="1:39" x14ac:dyDescent="0.3">
      <c r="A406" s="44">
        <v>42767</v>
      </c>
      <c r="B406" s="64">
        <f>'From State&amp;Country +Charts'!H419</f>
        <v>2570</v>
      </c>
      <c r="C406" s="64"/>
      <c r="D406" s="64">
        <f t="shared" si="409"/>
        <v>40218</v>
      </c>
      <c r="E406" s="64"/>
      <c r="F406" s="64">
        <f>'From State&amp;Country +Charts'!AN419</f>
        <v>1330</v>
      </c>
      <c r="G406" s="64"/>
      <c r="H406" s="64">
        <f t="shared" si="410"/>
        <v>20613</v>
      </c>
      <c r="I406" s="64"/>
      <c r="J406" s="64">
        <f>'From State&amp;Country +Charts'!AT419</f>
        <v>718</v>
      </c>
      <c r="K406" s="64"/>
      <c r="L406" s="64">
        <f t="shared" si="411"/>
        <v>11385</v>
      </c>
      <c r="M406" s="64"/>
      <c r="N406">
        <f>'From State&amp;Country +Charts'!F419</f>
        <v>515</v>
      </c>
      <c r="O406" s="64"/>
      <c r="P406" s="64">
        <f t="shared" si="412"/>
        <v>8416</v>
      </c>
      <c r="Q406" s="64"/>
      <c r="R406">
        <f>'From State&amp;Country +Charts'!O419</f>
        <v>437</v>
      </c>
      <c r="S406" s="64"/>
      <c r="T406" s="64">
        <f t="shared" si="413"/>
        <v>6852</v>
      </c>
      <c r="U406" s="64"/>
      <c r="V406" s="79">
        <f t="shared" si="404"/>
        <v>0.20704100539756706</v>
      </c>
      <c r="W406" s="79">
        <f t="shared" si="405"/>
        <v>0.1071457343108032</v>
      </c>
      <c r="X406" s="79">
        <f t="shared" si="406"/>
        <v>5.784258438733586E-2</v>
      </c>
      <c r="Y406" s="8">
        <f t="shared" si="407"/>
        <v>4.1488761782002739E-2</v>
      </c>
      <c r="Z406" s="8">
        <f t="shared" si="408"/>
        <v>3.5205026987835335E-2</v>
      </c>
      <c r="AA406" s="64"/>
      <c r="AB406" s="64"/>
      <c r="AC406" s="64">
        <f>'From State&amp;Country +Charts'!BR419</f>
        <v>12413</v>
      </c>
      <c r="AD406" s="64">
        <f t="shared" ref="AD406:AD412" si="421">SUM(AC395:AC406)</f>
        <v>195889</v>
      </c>
      <c r="AE406" s="80">
        <f t="shared" si="415"/>
        <v>-0.14399006965036898</v>
      </c>
      <c r="AF406" s="64"/>
      <c r="AG406" s="64">
        <f t="shared" si="416"/>
        <v>12413</v>
      </c>
      <c r="AH406" s="64">
        <v>4665</v>
      </c>
      <c r="AI406" s="64">
        <f t="shared" si="417"/>
        <v>7748</v>
      </c>
      <c r="AJ406" s="64">
        <f t="shared" ref="AJ406:AJ412" si="422">SUM(AI395:AI406)</f>
        <v>95665</v>
      </c>
      <c r="AK406" s="64">
        <f t="shared" si="419"/>
        <v>7972.083333333333</v>
      </c>
      <c r="AL406" s="64">
        <f t="shared" ref="AL406:AL412" si="423">SUM(AH395:AH406)</f>
        <v>100224</v>
      </c>
      <c r="AM406" s="81">
        <v>9.8364617739466684E-2</v>
      </c>
    </row>
    <row r="407" spans="1:39" x14ac:dyDescent="0.3">
      <c r="A407" s="44">
        <v>42795</v>
      </c>
      <c r="B407" s="64">
        <f>'From State&amp;Country +Charts'!H420</f>
        <v>2934</v>
      </c>
      <c r="C407" s="64"/>
      <c r="D407" s="64">
        <f t="shared" si="409"/>
        <v>40052</v>
      </c>
      <c r="E407" s="64"/>
      <c r="F407" s="64">
        <f>'From State&amp;Country +Charts'!AN420</f>
        <v>1600</v>
      </c>
      <c r="G407" s="64"/>
      <c r="H407" s="64">
        <f t="shared" si="410"/>
        <v>20425</v>
      </c>
      <c r="I407" s="64"/>
      <c r="J407" s="64">
        <f>'From State&amp;Country +Charts'!AT420</f>
        <v>816</v>
      </c>
      <c r="K407" s="64"/>
      <c r="L407" s="64">
        <f t="shared" si="411"/>
        <v>11276</v>
      </c>
      <c r="M407" s="64"/>
      <c r="N407">
        <f>'From State&amp;Country +Charts'!F420</f>
        <v>606</v>
      </c>
      <c r="O407" s="64"/>
      <c r="P407" s="64">
        <f t="shared" si="412"/>
        <v>8354</v>
      </c>
      <c r="Q407" s="64"/>
      <c r="R407">
        <f>'From State&amp;Country +Charts'!O420</f>
        <v>520</v>
      </c>
      <c r="S407" s="64"/>
      <c r="T407" s="64">
        <f t="shared" si="413"/>
        <v>6775</v>
      </c>
      <c r="U407" s="64"/>
      <c r="V407" s="79">
        <f t="shared" si="404"/>
        <v>0.20699873006914069</v>
      </c>
      <c r="W407" s="79">
        <f t="shared" si="405"/>
        <v>0.11288274305065613</v>
      </c>
      <c r="X407" s="79">
        <f t="shared" si="406"/>
        <v>5.757019895583463E-2</v>
      </c>
      <c r="Y407" s="8">
        <f t="shared" si="407"/>
        <v>4.2754338930436009E-2</v>
      </c>
      <c r="Z407" s="8">
        <f t="shared" si="408"/>
        <v>3.6686891491463244E-2</v>
      </c>
      <c r="AA407" s="64"/>
      <c r="AB407" s="64"/>
      <c r="AC407" s="64">
        <f>'From State&amp;Country +Charts'!BR420</f>
        <v>14174</v>
      </c>
      <c r="AD407" s="64">
        <f t="shared" si="421"/>
        <v>194438</v>
      </c>
      <c r="AE407" s="80">
        <f t="shared" si="415"/>
        <v>-9.2863999999999947E-2</v>
      </c>
      <c r="AF407" s="64"/>
      <c r="AG407" s="64">
        <f t="shared" si="416"/>
        <v>14174</v>
      </c>
      <c r="AH407" s="64">
        <v>4646</v>
      </c>
      <c r="AI407" s="64">
        <f t="shared" si="417"/>
        <v>9528</v>
      </c>
      <c r="AJ407" s="64">
        <f t="shared" si="422"/>
        <v>94980</v>
      </c>
      <c r="AK407" s="64">
        <f t="shared" si="419"/>
        <v>7915</v>
      </c>
      <c r="AL407" s="64">
        <f t="shared" si="423"/>
        <v>99458</v>
      </c>
      <c r="AM407" s="81">
        <v>9.8842951883730781E-2</v>
      </c>
    </row>
    <row r="408" spans="1:39" x14ac:dyDescent="0.3">
      <c r="A408" s="44">
        <v>42826</v>
      </c>
      <c r="B408" s="64">
        <f>'From State&amp;Country +Charts'!H421</f>
        <v>3548</v>
      </c>
      <c r="C408" s="64"/>
      <c r="D408" s="64">
        <f t="shared" si="409"/>
        <v>39913</v>
      </c>
      <c r="E408" s="64"/>
      <c r="F408" s="64">
        <f>'From State&amp;Country +Charts'!AN421</f>
        <v>1873</v>
      </c>
      <c r="G408" s="64"/>
      <c r="H408" s="64">
        <f t="shared" si="410"/>
        <v>20147</v>
      </c>
      <c r="I408" s="64"/>
      <c r="J408" s="64">
        <f>'From State&amp;Country +Charts'!AT421</f>
        <v>1005</v>
      </c>
      <c r="K408" s="64"/>
      <c r="L408" s="64">
        <f t="shared" si="411"/>
        <v>11297</v>
      </c>
      <c r="M408" s="64"/>
      <c r="N408">
        <f>'From State&amp;Country +Charts'!F421</f>
        <v>692</v>
      </c>
      <c r="O408" s="64"/>
      <c r="P408" s="64">
        <f t="shared" si="412"/>
        <v>8218</v>
      </c>
      <c r="Q408" s="64"/>
      <c r="R408">
        <f>'From State&amp;Country +Charts'!O421</f>
        <v>615</v>
      </c>
      <c r="S408" s="64"/>
      <c r="T408" s="64">
        <f t="shared" si="413"/>
        <v>6653</v>
      </c>
      <c r="U408" s="64"/>
      <c r="V408" s="79">
        <f t="shared" si="404"/>
        <v>0.20778916544655929</v>
      </c>
      <c r="W408" s="79">
        <f t="shared" si="405"/>
        <v>0.10969253294289898</v>
      </c>
      <c r="X408" s="79">
        <f t="shared" si="406"/>
        <v>5.8857979502196192E-2</v>
      </c>
      <c r="Y408" s="8">
        <f t="shared" si="407"/>
        <v>4.0527086383601758E-2</v>
      </c>
      <c r="Z408" s="8">
        <f t="shared" si="408"/>
        <v>3.6017569546120058E-2</v>
      </c>
      <c r="AA408" s="64"/>
      <c r="AB408" s="64"/>
      <c r="AC408" s="64">
        <f>'From State&amp;Country +Charts'!BR421</f>
        <v>17075</v>
      </c>
      <c r="AD408" s="64">
        <f t="shared" si="421"/>
        <v>193335</v>
      </c>
      <c r="AE408" s="80">
        <f t="shared" si="415"/>
        <v>-6.0677742325888406E-2</v>
      </c>
      <c r="AF408" s="64"/>
      <c r="AG408" s="64">
        <f t="shared" si="416"/>
        <v>17075</v>
      </c>
      <c r="AH408" s="64">
        <v>2663</v>
      </c>
      <c r="AI408" s="64">
        <f t="shared" si="417"/>
        <v>14412</v>
      </c>
      <c r="AJ408" s="64">
        <f t="shared" si="422"/>
        <v>97517</v>
      </c>
      <c r="AK408" s="64">
        <f t="shared" si="419"/>
        <v>8126.416666666667</v>
      </c>
      <c r="AL408" s="64">
        <f t="shared" si="423"/>
        <v>95818</v>
      </c>
      <c r="AM408" s="81">
        <v>9.6573938506588575E-2</v>
      </c>
    </row>
    <row r="409" spans="1:39" x14ac:dyDescent="0.3">
      <c r="A409" s="44">
        <v>42856</v>
      </c>
      <c r="B409" s="64">
        <f>'From State&amp;Country +Charts'!H422</f>
        <v>2602</v>
      </c>
      <c r="C409" s="64"/>
      <c r="D409" s="64">
        <f t="shared" si="409"/>
        <v>39695</v>
      </c>
      <c r="E409" s="64"/>
      <c r="F409" s="64">
        <f>'From State&amp;Country +Charts'!AN422</f>
        <v>1305</v>
      </c>
      <c r="G409" s="64"/>
      <c r="H409" s="64">
        <f t="shared" si="410"/>
        <v>19910</v>
      </c>
      <c r="I409" s="64"/>
      <c r="J409" s="64">
        <f>'From State&amp;Country +Charts'!AT422</f>
        <v>727</v>
      </c>
      <c r="K409" s="64"/>
      <c r="L409" s="64">
        <f t="shared" si="411"/>
        <v>11265</v>
      </c>
      <c r="M409" s="64"/>
      <c r="N409">
        <f>'From State&amp;Country +Charts'!F422</f>
        <v>573</v>
      </c>
      <c r="O409" s="64"/>
      <c r="P409" s="64">
        <f t="shared" si="412"/>
        <v>8196</v>
      </c>
      <c r="Q409" s="64"/>
      <c r="R409">
        <f>'From State&amp;Country +Charts'!O422</f>
        <v>434</v>
      </c>
      <c r="S409" s="64"/>
      <c r="T409" s="64">
        <f t="shared" si="413"/>
        <v>6552</v>
      </c>
      <c r="U409" s="64"/>
      <c r="V409" s="79">
        <f t="shared" si="404"/>
        <v>0.20175234550670698</v>
      </c>
      <c r="W409" s="79">
        <f t="shared" si="405"/>
        <v>0.10118632240055828</v>
      </c>
      <c r="X409" s="79">
        <f t="shared" si="406"/>
        <v>5.6369698379468092E-2</v>
      </c>
      <c r="Y409" s="8">
        <f t="shared" si="407"/>
        <v>4.4428936962084206E-2</v>
      </c>
      <c r="Z409" s="8">
        <f t="shared" si="408"/>
        <v>3.3651236721718228E-2</v>
      </c>
      <c r="AA409" s="64"/>
      <c r="AB409" s="64"/>
      <c r="AC409" s="64">
        <f>'From State&amp;Country +Charts'!BR422</f>
        <v>12897</v>
      </c>
      <c r="AD409" s="64">
        <f t="shared" si="421"/>
        <v>192430</v>
      </c>
      <c r="AE409" s="80">
        <f t="shared" si="415"/>
        <v>-6.5570207216345433E-2</v>
      </c>
      <c r="AF409" s="64"/>
      <c r="AG409" s="64">
        <f t="shared" si="416"/>
        <v>12897</v>
      </c>
      <c r="AH409" s="64">
        <v>1445</v>
      </c>
      <c r="AI409" s="64">
        <f t="shared" si="417"/>
        <v>11452</v>
      </c>
      <c r="AJ409" s="64">
        <f t="shared" si="422"/>
        <v>109223</v>
      </c>
      <c r="AK409" s="64">
        <f t="shared" si="419"/>
        <v>9101.9166666666661</v>
      </c>
      <c r="AL409" s="64">
        <f t="shared" si="423"/>
        <v>83207</v>
      </c>
      <c r="AM409" s="81">
        <v>9.1183996278204227E-2</v>
      </c>
    </row>
    <row r="410" spans="1:39" x14ac:dyDescent="0.3">
      <c r="A410" s="44">
        <v>42887</v>
      </c>
      <c r="B410" s="64">
        <f>'From State&amp;Country +Charts'!H423</f>
        <v>2811</v>
      </c>
      <c r="C410" s="64"/>
      <c r="D410" s="64">
        <f t="shared" si="409"/>
        <v>39177</v>
      </c>
      <c r="E410" s="64"/>
      <c r="F410" s="64">
        <f>'From State&amp;Country +Charts'!AN423</f>
        <v>1352</v>
      </c>
      <c r="G410" s="64"/>
      <c r="H410" s="64">
        <f t="shared" si="410"/>
        <v>19650</v>
      </c>
      <c r="I410" s="64"/>
      <c r="J410" s="64">
        <f>'From State&amp;Country +Charts'!AT423</f>
        <v>827</v>
      </c>
      <c r="K410" s="64"/>
      <c r="L410" s="64">
        <f t="shared" si="411"/>
        <v>11225</v>
      </c>
      <c r="M410" s="64"/>
      <c r="N410">
        <f>'From State&amp;Country +Charts'!F423</f>
        <v>583</v>
      </c>
      <c r="O410" s="64"/>
      <c r="P410" s="64">
        <f t="shared" si="412"/>
        <v>8034</v>
      </c>
      <c r="Q410" s="64"/>
      <c r="R410">
        <f>'From State&amp;Country +Charts'!O423</f>
        <v>456</v>
      </c>
      <c r="S410" s="64"/>
      <c r="T410" s="64">
        <f t="shared" si="413"/>
        <v>6500</v>
      </c>
      <c r="U410" s="64"/>
      <c r="V410" s="79">
        <f t="shared" si="404"/>
        <v>0.20640281959027829</v>
      </c>
      <c r="W410" s="79">
        <f t="shared" si="405"/>
        <v>9.9273074381378959E-2</v>
      </c>
      <c r="X410" s="79">
        <f t="shared" si="406"/>
        <v>6.0723988545414498E-2</v>
      </c>
      <c r="Y410" s="8">
        <f t="shared" si="407"/>
        <v>4.2807841985461489E-2</v>
      </c>
      <c r="Z410" s="8">
        <f t="shared" si="408"/>
        <v>3.3482634554666275E-2</v>
      </c>
      <c r="AA410" s="64"/>
      <c r="AB410" s="64"/>
      <c r="AC410" s="64">
        <f>'From State&amp;Country +Charts'!BR423</f>
        <v>13619</v>
      </c>
      <c r="AD410" s="64">
        <f t="shared" si="421"/>
        <v>190298</v>
      </c>
      <c r="AE410" s="80">
        <f t="shared" si="415"/>
        <v>-0.13535648530252042</v>
      </c>
      <c r="AF410" s="64"/>
      <c r="AG410" s="64">
        <f t="shared" si="416"/>
        <v>13619</v>
      </c>
      <c r="AH410" s="64">
        <v>2694</v>
      </c>
      <c r="AI410" s="64">
        <f t="shared" si="417"/>
        <v>10925</v>
      </c>
      <c r="AJ410" s="64">
        <f t="shared" si="422"/>
        <v>123351</v>
      </c>
      <c r="AK410" s="64">
        <f t="shared" si="419"/>
        <v>10279.25</v>
      </c>
      <c r="AL410" s="64">
        <f t="shared" si="423"/>
        <v>66947</v>
      </c>
      <c r="AM410" s="81">
        <v>9.0828988912548647E-2</v>
      </c>
    </row>
    <row r="411" spans="1:39" x14ac:dyDescent="0.3">
      <c r="A411" s="44">
        <v>42917</v>
      </c>
      <c r="B411" s="64">
        <f>'From State&amp;Country +Charts'!H424</f>
        <v>4426</v>
      </c>
      <c r="C411" s="64"/>
      <c r="D411" s="64">
        <f t="shared" si="409"/>
        <v>38901</v>
      </c>
      <c r="E411" s="64"/>
      <c r="F411" s="64">
        <f>'From State&amp;Country +Charts'!AN424</f>
        <v>1951</v>
      </c>
      <c r="G411" s="64"/>
      <c r="H411" s="64">
        <f t="shared" si="410"/>
        <v>19419</v>
      </c>
      <c r="I411" s="64"/>
      <c r="J411" s="64">
        <f>'From State&amp;Country +Charts'!AT424</f>
        <v>1289</v>
      </c>
      <c r="K411" s="64"/>
      <c r="L411" s="64">
        <f t="shared" si="411"/>
        <v>11115</v>
      </c>
      <c r="M411" s="64"/>
      <c r="N411">
        <f>'From State&amp;Country +Charts'!F424</f>
        <v>860</v>
      </c>
      <c r="O411" s="64"/>
      <c r="P411" s="64">
        <f t="shared" si="412"/>
        <v>7923</v>
      </c>
      <c r="Q411" s="64"/>
      <c r="R411">
        <f>'From State&amp;Country +Charts'!O424</f>
        <v>628</v>
      </c>
      <c r="S411" s="64"/>
      <c r="T411" s="64">
        <f t="shared" si="413"/>
        <v>6429</v>
      </c>
      <c r="U411" s="64"/>
      <c r="V411" s="79">
        <f t="shared" si="404"/>
        <v>0.21453153022151131</v>
      </c>
      <c r="W411" s="79">
        <f t="shared" si="405"/>
        <v>9.4566429160001936E-2</v>
      </c>
      <c r="X411" s="79">
        <f t="shared" si="406"/>
        <v>6.2478794047792156E-2</v>
      </c>
      <c r="Y411" s="8">
        <f t="shared" si="407"/>
        <v>4.1684843197130533E-2</v>
      </c>
      <c r="Z411" s="8">
        <f t="shared" si="408"/>
        <v>3.0439629683486017E-2</v>
      </c>
      <c r="AA411" s="64"/>
      <c r="AB411" s="64"/>
      <c r="AC411" s="64">
        <f>'From State&amp;Country +Charts'!BR424</f>
        <v>20631</v>
      </c>
      <c r="AD411" s="64">
        <f t="shared" si="421"/>
        <v>188832</v>
      </c>
      <c r="AE411" s="80">
        <f t="shared" si="415"/>
        <v>-6.6343847581119664E-2</v>
      </c>
      <c r="AF411" s="64"/>
      <c r="AG411" s="64">
        <f t="shared" si="416"/>
        <v>20631</v>
      </c>
      <c r="AH411" s="64">
        <v>2040</v>
      </c>
      <c r="AI411" s="64">
        <f t="shared" si="417"/>
        <v>18591</v>
      </c>
      <c r="AJ411" s="64">
        <f t="shared" si="422"/>
        <v>136058</v>
      </c>
      <c r="AK411" s="64">
        <f t="shared" si="419"/>
        <v>11338.166666666666</v>
      </c>
      <c r="AL411" s="64">
        <f t="shared" si="423"/>
        <v>52774</v>
      </c>
      <c r="AM411" s="81">
        <v>8.9864766613348843E-2</v>
      </c>
    </row>
    <row r="412" spans="1:39" x14ac:dyDescent="0.3">
      <c r="A412" s="44">
        <v>42948</v>
      </c>
      <c r="B412" s="64">
        <f>'From State&amp;Country +Charts'!H425</f>
        <v>3716</v>
      </c>
      <c r="C412" s="64"/>
      <c r="D412" s="64">
        <f t="shared" si="409"/>
        <v>38827</v>
      </c>
      <c r="E412" s="64"/>
      <c r="F412" s="64">
        <f>'From State&amp;Country +Charts'!AN425</f>
        <v>1724</v>
      </c>
      <c r="G412" s="64"/>
      <c r="H412" s="64">
        <f t="shared" si="410"/>
        <v>19389</v>
      </c>
      <c r="I412" s="64"/>
      <c r="J412" s="64">
        <f>'From State&amp;Country +Charts'!AT425</f>
        <v>1084</v>
      </c>
      <c r="K412" s="64"/>
      <c r="L412" s="64">
        <f t="shared" si="411"/>
        <v>11168</v>
      </c>
      <c r="M412" s="64"/>
      <c r="N412">
        <f>'From State&amp;Country +Charts'!F425</f>
        <v>738</v>
      </c>
      <c r="O412" s="64"/>
      <c r="P412" s="64">
        <f t="shared" si="412"/>
        <v>7867</v>
      </c>
      <c r="Q412" s="64"/>
      <c r="R412">
        <f>'From State&amp;Country +Charts'!O425</f>
        <v>627</v>
      </c>
      <c r="S412" s="64"/>
      <c r="T412" s="64">
        <f t="shared" si="413"/>
        <v>6479</v>
      </c>
      <c r="U412" s="64"/>
      <c r="V412" s="79">
        <f t="shared" si="404"/>
        <v>0.20815594891328704</v>
      </c>
      <c r="W412" s="79">
        <f t="shared" si="405"/>
        <v>9.6571812682052435E-2</v>
      </c>
      <c r="X412" s="79">
        <f t="shared" si="406"/>
        <v>6.0721487788483082E-2</v>
      </c>
      <c r="Y412" s="8">
        <f t="shared" si="407"/>
        <v>4.1339905892897155E-2</v>
      </c>
      <c r="Z412" s="8">
        <f t="shared" si="408"/>
        <v>3.5122115169168723E-2</v>
      </c>
      <c r="AA412" s="64"/>
      <c r="AB412" s="64"/>
      <c r="AC412" s="64">
        <f>'From State&amp;Country +Charts'!BR425</f>
        <v>17852</v>
      </c>
      <c r="AD412" s="64">
        <f t="shared" si="421"/>
        <v>188264</v>
      </c>
      <c r="AE412" s="80">
        <f t="shared" si="415"/>
        <v>-3.0836047774158493E-2</v>
      </c>
      <c r="AF412" s="64"/>
      <c r="AG412" s="64">
        <f t="shared" si="416"/>
        <v>17852</v>
      </c>
      <c r="AH412" s="64">
        <v>3911</v>
      </c>
      <c r="AI412" s="64">
        <f t="shared" si="417"/>
        <v>13941</v>
      </c>
      <c r="AJ412" s="64">
        <f t="shared" si="422"/>
        <v>145959</v>
      </c>
      <c r="AK412" s="64">
        <f t="shared" si="419"/>
        <v>12163.25</v>
      </c>
      <c r="AL412" s="64">
        <f t="shared" si="423"/>
        <v>42305</v>
      </c>
      <c r="AM412" s="81">
        <v>8.5368586152812009E-2</v>
      </c>
    </row>
    <row r="413" spans="1:39" x14ac:dyDescent="0.3">
      <c r="A413" s="44">
        <v>42979</v>
      </c>
      <c r="B413" s="64">
        <f>'From State&amp;Country +Charts'!H426</f>
        <v>4458</v>
      </c>
      <c r="C413" s="64"/>
      <c r="D413" s="64">
        <f t="shared" ref="D413:D416" si="424">SUM(B402:B413)</f>
        <v>39736</v>
      </c>
      <c r="E413" s="64"/>
      <c r="F413" s="64">
        <f>'From State&amp;Country +Charts'!AN426</f>
        <v>2294</v>
      </c>
      <c r="G413" s="64"/>
      <c r="H413" s="64">
        <f t="shared" ref="H413:H416" si="425">SUM(F402:F413)</f>
        <v>19936</v>
      </c>
      <c r="I413" s="64"/>
      <c r="J413" s="64">
        <f>'From State&amp;Country +Charts'!AT426</f>
        <v>1293</v>
      </c>
      <c r="K413" s="64"/>
      <c r="L413" s="64">
        <f t="shared" ref="L413:L416" si="426">SUM(J402:J413)</f>
        <v>11426</v>
      </c>
      <c r="M413" s="64"/>
      <c r="N413">
        <f>'From State&amp;Country +Charts'!F426</f>
        <v>852</v>
      </c>
      <c r="O413" s="64"/>
      <c r="P413" s="64">
        <f t="shared" ref="P413:P416" si="427">SUM(N402:N413)</f>
        <v>7991</v>
      </c>
      <c r="Q413" s="64"/>
      <c r="R413">
        <f>'From State&amp;Country +Charts'!O426</f>
        <v>700</v>
      </c>
      <c r="S413" s="64"/>
      <c r="T413" s="64">
        <f t="shared" ref="T413:T416" si="428">SUM(R402:R413)</f>
        <v>6609</v>
      </c>
      <c r="U413" s="64"/>
      <c r="V413" s="79">
        <f t="shared" ref="V413:V416" si="429">B413/AC413</f>
        <v>0.20374771480804388</v>
      </c>
      <c r="W413" s="79">
        <f t="shared" ref="W413:W416" si="430">F413/AC413</f>
        <v>0.10484460694698354</v>
      </c>
      <c r="X413" s="79">
        <f t="shared" ref="X413:X416" si="431">J413/AC413</f>
        <v>5.9095063985374771E-2</v>
      </c>
      <c r="Y413" s="8">
        <f t="shared" ref="Y413:Y416" si="432">N413/AC413</f>
        <v>3.8939670932358318E-2</v>
      </c>
      <c r="Z413" s="8">
        <f t="shared" ref="Z413:Z416" si="433">R413/AC413</f>
        <v>3.1992687385740404E-2</v>
      </c>
      <c r="AA413" s="64"/>
      <c r="AB413" s="64"/>
      <c r="AC413" s="64">
        <f>'From State&amp;Country +Charts'!BR426</f>
        <v>21880</v>
      </c>
      <c r="AD413" s="64">
        <f t="shared" ref="AD413" si="434">SUM(AC402:AC413)</f>
        <v>192738</v>
      </c>
      <c r="AE413" s="80">
        <f t="shared" ref="AE413:AE416" si="435">(AC413/AC401)-1</f>
        <v>0.25703780305641732</v>
      </c>
      <c r="AF413" s="64"/>
      <c r="AG413" s="64">
        <f t="shared" ref="AG413:AG416" si="436">AC413</f>
        <v>21880</v>
      </c>
      <c r="AH413" s="64">
        <v>3251</v>
      </c>
      <c r="AI413" s="64">
        <f t="shared" ref="AI413:AI416" si="437">AG413-AH413</f>
        <v>18629</v>
      </c>
      <c r="AJ413" s="64">
        <f t="shared" ref="AJ413" si="438">SUM(AI402:AI413)</f>
        <v>150096</v>
      </c>
      <c r="AK413" s="64">
        <f t="shared" ref="AK413:AK416" si="439">AJ413/12</f>
        <v>12508</v>
      </c>
      <c r="AL413" s="64">
        <f t="shared" ref="AL413" si="440">SUM(AH402:AH413)</f>
        <v>42642</v>
      </c>
      <c r="AM413" s="81">
        <v>9.1407678244972576E-2</v>
      </c>
    </row>
    <row r="414" spans="1:39" x14ac:dyDescent="0.3">
      <c r="A414" s="44">
        <v>43009</v>
      </c>
      <c r="B414" s="64">
        <f>'From State&amp;Country +Charts'!H427</f>
        <v>3340</v>
      </c>
      <c r="C414" s="64"/>
      <c r="D414" s="64">
        <f t="shared" si="424"/>
        <v>38576</v>
      </c>
      <c r="E414" s="64"/>
      <c r="F414" s="64">
        <f>'From State&amp;Country +Charts'!AN427</f>
        <v>1967</v>
      </c>
      <c r="G414" s="64"/>
      <c r="H414" s="64">
        <f t="shared" si="425"/>
        <v>19547</v>
      </c>
      <c r="I414" s="64"/>
      <c r="J414" s="64">
        <f>'From State&amp;Country +Charts'!AT427</f>
        <v>949</v>
      </c>
      <c r="K414" s="64"/>
      <c r="L414" s="64">
        <f t="shared" si="426"/>
        <v>11041</v>
      </c>
      <c r="M414" s="64"/>
      <c r="N414">
        <f>'From State&amp;Country +Charts'!F427</f>
        <v>629</v>
      </c>
      <c r="O414" s="64"/>
      <c r="P414" s="64">
        <f t="shared" si="427"/>
        <v>7708</v>
      </c>
      <c r="Q414" s="64"/>
      <c r="R414">
        <f>'From State&amp;Country +Charts'!O427</f>
        <v>516</v>
      </c>
      <c r="S414" s="64"/>
      <c r="T414" s="64">
        <f t="shared" si="428"/>
        <v>6315</v>
      </c>
      <c r="U414" s="64"/>
      <c r="V414" s="79">
        <f t="shared" si="429"/>
        <v>0.20092642723936716</v>
      </c>
      <c r="W414" s="79">
        <f t="shared" si="430"/>
        <v>0.11833002466462131</v>
      </c>
      <c r="X414" s="79">
        <f t="shared" si="431"/>
        <v>5.7089574685676471E-2</v>
      </c>
      <c r="Y414" s="8">
        <f t="shared" si="432"/>
        <v>3.7839138542982612E-2</v>
      </c>
      <c r="Z414" s="8">
        <f t="shared" si="433"/>
        <v>3.1041328280093847E-2</v>
      </c>
      <c r="AA414" s="64"/>
      <c r="AB414" s="64"/>
      <c r="AC414" s="64">
        <f>'From State&amp;Country +Charts'!BR427</f>
        <v>16623</v>
      </c>
      <c r="AD414" s="64">
        <f t="shared" ref="AD414:AD416" si="441">SUM(AC403:AC414)</f>
        <v>186856</v>
      </c>
      <c r="AE414" s="80">
        <f t="shared" si="435"/>
        <v>-0.26136414130193286</v>
      </c>
      <c r="AF414" s="64"/>
      <c r="AG414" s="64">
        <f t="shared" si="436"/>
        <v>16623</v>
      </c>
      <c r="AH414" s="64">
        <v>6073</v>
      </c>
      <c r="AI414" s="64">
        <f t="shared" si="437"/>
        <v>10550</v>
      </c>
      <c r="AJ414" s="64">
        <f t="shared" ref="AJ414:AJ416" si="442">SUM(AI403:AI414)</f>
        <v>142994</v>
      </c>
      <c r="AK414" s="64">
        <f t="shared" si="439"/>
        <v>11916.166666666666</v>
      </c>
      <c r="AL414" s="64">
        <f t="shared" ref="AL414:AL416" si="443">SUM(AH403:AH414)</f>
        <v>43862</v>
      </c>
      <c r="AM414" s="81">
        <v>0.10401251278349274</v>
      </c>
    </row>
    <row r="415" spans="1:39" x14ac:dyDescent="0.3">
      <c r="A415" s="44">
        <v>43040</v>
      </c>
      <c r="B415" s="64">
        <f>'From State&amp;Country +Charts'!H428</f>
        <v>3047</v>
      </c>
      <c r="C415" s="64"/>
      <c r="D415" s="64">
        <f t="shared" si="424"/>
        <v>39108</v>
      </c>
      <c r="E415" s="64"/>
      <c r="F415" s="64">
        <f>'From State&amp;Country +Charts'!AN428</f>
        <v>1687</v>
      </c>
      <c r="G415" s="64"/>
      <c r="H415" s="64">
        <f t="shared" si="425"/>
        <v>20013</v>
      </c>
      <c r="I415" s="64"/>
      <c r="J415" s="64">
        <f>'From State&amp;Country +Charts'!AT428</f>
        <v>804</v>
      </c>
      <c r="K415" s="64"/>
      <c r="L415" s="64">
        <f t="shared" si="426"/>
        <v>11158</v>
      </c>
      <c r="M415" s="64"/>
      <c r="N415">
        <f>'From State&amp;Country +Charts'!F428</f>
        <v>553</v>
      </c>
      <c r="O415" s="64"/>
      <c r="P415" s="64">
        <f t="shared" si="427"/>
        <v>7746</v>
      </c>
      <c r="Q415" s="64"/>
      <c r="R415">
        <f>'From State&amp;Country +Charts'!O428</f>
        <v>471</v>
      </c>
      <c r="S415" s="64"/>
      <c r="T415" s="64">
        <f t="shared" si="428"/>
        <v>6381</v>
      </c>
      <c r="U415" s="64"/>
      <c r="V415" s="79">
        <f t="shared" si="429"/>
        <v>0.20470272085992611</v>
      </c>
      <c r="W415" s="79">
        <f t="shared" si="430"/>
        <v>0.11333557272421901</v>
      </c>
      <c r="X415" s="79">
        <f t="shared" si="431"/>
        <v>5.4014108162579781E-2</v>
      </c>
      <c r="Y415" s="8">
        <f t="shared" si="432"/>
        <v>3.7151494793416194E-2</v>
      </c>
      <c r="Z415" s="8">
        <f t="shared" si="433"/>
        <v>3.1642593214645617E-2</v>
      </c>
      <c r="AA415" s="64"/>
      <c r="AB415" s="64"/>
      <c r="AC415" s="64">
        <f>'From State&amp;Country +Charts'!BR428</f>
        <v>14885</v>
      </c>
      <c r="AD415" s="64">
        <f t="shared" si="441"/>
        <v>189537</v>
      </c>
      <c r="AE415" s="80">
        <f t="shared" si="435"/>
        <v>0.21968207145198293</v>
      </c>
      <c r="AF415" s="64"/>
      <c r="AG415" s="64">
        <f t="shared" si="436"/>
        <v>14885</v>
      </c>
      <c r="AH415" s="64">
        <v>4281</v>
      </c>
      <c r="AI415" s="64">
        <f t="shared" si="437"/>
        <v>10604</v>
      </c>
      <c r="AJ415" s="64">
        <f t="shared" si="442"/>
        <v>143476</v>
      </c>
      <c r="AK415" s="64">
        <f t="shared" si="439"/>
        <v>11956.333333333334</v>
      </c>
      <c r="AL415" s="64">
        <f t="shared" si="443"/>
        <v>46061</v>
      </c>
      <c r="AM415" s="81">
        <v>0.10372858582465569</v>
      </c>
    </row>
    <row r="416" spans="1:39" x14ac:dyDescent="0.3">
      <c r="A416" s="44">
        <v>43070</v>
      </c>
      <c r="B416" s="64">
        <f>'From State&amp;Country +Charts'!H429</f>
        <v>3183</v>
      </c>
      <c r="C416" s="64"/>
      <c r="D416" s="64">
        <f t="shared" si="424"/>
        <v>39359</v>
      </c>
      <c r="E416" s="64"/>
      <c r="F416" s="64">
        <f>'From State&amp;Country +Charts'!AN429</f>
        <v>1735</v>
      </c>
      <c r="G416" s="64"/>
      <c r="H416" s="64">
        <f t="shared" si="425"/>
        <v>20202</v>
      </c>
      <c r="I416" s="64"/>
      <c r="J416" s="64">
        <f>'From State&amp;Country +Charts'!AT429</f>
        <v>880</v>
      </c>
      <c r="K416" s="64"/>
      <c r="L416" s="64">
        <f t="shared" si="426"/>
        <v>11185</v>
      </c>
      <c r="M416" s="64"/>
      <c r="N416">
        <f>'From State&amp;Country +Charts'!F429</f>
        <v>590</v>
      </c>
      <c r="O416" s="64"/>
      <c r="P416" s="64">
        <f t="shared" si="427"/>
        <v>7743</v>
      </c>
      <c r="Q416" s="64"/>
      <c r="R416">
        <f>'From State&amp;Country +Charts'!O429</f>
        <v>520</v>
      </c>
      <c r="S416" s="64"/>
      <c r="T416" s="64">
        <f t="shared" si="428"/>
        <v>6366</v>
      </c>
      <c r="U416" s="64"/>
      <c r="V416" s="79">
        <f t="shared" si="429"/>
        <v>0.20778118676153795</v>
      </c>
      <c r="W416" s="79">
        <f t="shared" si="430"/>
        <v>0.11325804556433187</v>
      </c>
      <c r="X416" s="79">
        <f t="shared" si="431"/>
        <v>5.7445002937528557E-2</v>
      </c>
      <c r="Y416" s="8">
        <f t="shared" si="432"/>
        <v>3.8514263333115736E-2</v>
      </c>
      <c r="Z416" s="8">
        <f t="shared" si="433"/>
        <v>3.394477446308506E-2</v>
      </c>
      <c r="AA416" s="64"/>
      <c r="AB416" s="64"/>
      <c r="AC416" s="64">
        <f>'From State&amp;Country +Charts'!BR429</f>
        <v>15319</v>
      </c>
      <c r="AD416" s="64">
        <f t="shared" si="441"/>
        <v>190341</v>
      </c>
      <c r="AE416" s="80">
        <f t="shared" si="435"/>
        <v>5.5390974853599673E-2</v>
      </c>
      <c r="AF416" s="64"/>
      <c r="AG416" s="64">
        <f t="shared" si="436"/>
        <v>15319</v>
      </c>
      <c r="AH416" s="64">
        <v>5170</v>
      </c>
      <c r="AI416" s="64">
        <f t="shared" si="437"/>
        <v>10149</v>
      </c>
      <c r="AJ416" s="64">
        <f t="shared" si="442"/>
        <v>144813</v>
      </c>
      <c r="AK416" s="64">
        <f t="shared" si="439"/>
        <v>12067.75</v>
      </c>
      <c r="AL416" s="64">
        <f t="shared" si="443"/>
        <v>45528</v>
      </c>
      <c r="AM416" s="81">
        <v>0.10281349957569032</v>
      </c>
    </row>
    <row r="417" spans="1:39" x14ac:dyDescent="0.3">
      <c r="A417" s="44">
        <v>43101</v>
      </c>
      <c r="B417" s="64">
        <f>'From State&amp;Country +Charts'!H430</f>
        <v>2785</v>
      </c>
      <c r="C417" s="64"/>
      <c r="D417" s="64">
        <f t="shared" ref="D417:D437" si="444">SUM(B406:B417)</f>
        <v>39420</v>
      </c>
      <c r="E417" s="64"/>
      <c r="F417" s="64">
        <f>'From State&amp;Country +Charts'!AN430</f>
        <v>1544</v>
      </c>
      <c r="G417" s="64"/>
      <c r="H417" s="64">
        <f t="shared" ref="H417:H437" si="445">SUM(F406:F417)</f>
        <v>20362</v>
      </c>
      <c r="I417" s="64"/>
      <c r="J417" s="64">
        <f>'From State&amp;Country +Charts'!AT430</f>
        <v>726</v>
      </c>
      <c r="K417" s="64"/>
      <c r="L417" s="64">
        <f t="shared" ref="L417:L437" si="446">SUM(J406:J417)</f>
        <v>11118</v>
      </c>
      <c r="M417" s="64"/>
      <c r="N417">
        <f>'From State&amp;Country +Charts'!F430</f>
        <v>545</v>
      </c>
      <c r="O417" s="64"/>
      <c r="P417" s="64">
        <f t="shared" ref="P417:P437" si="447">SUM(N406:N417)</f>
        <v>7736</v>
      </c>
      <c r="Q417" s="64"/>
      <c r="R417">
        <f>'From State&amp;Country +Charts'!O430</f>
        <v>456</v>
      </c>
      <c r="S417" s="64"/>
      <c r="T417" s="64">
        <f t="shared" ref="T417:T437" si="448">SUM(R406:R417)</f>
        <v>6380</v>
      </c>
      <c r="U417" s="64"/>
      <c r="V417" s="79">
        <f t="shared" ref="V417:V437" si="449">B417/AC417</f>
        <v>0.20936701247932643</v>
      </c>
      <c r="W417" s="79">
        <f t="shared" ref="W417:W437" si="450">F417/AC417</f>
        <v>0.11607277101187791</v>
      </c>
      <c r="X417" s="79">
        <f t="shared" ref="X417:X437" si="451">J417/AC417</f>
        <v>5.4578258908434825E-2</v>
      </c>
      <c r="Y417" s="8">
        <f t="shared" ref="Y417:Y437" si="452">N417/AC417</f>
        <v>4.0971282513907685E-2</v>
      </c>
      <c r="Z417" s="8">
        <f t="shared" ref="Z417:Z437" si="453">R417/AC417</f>
        <v>3.4280559314388816E-2</v>
      </c>
      <c r="AA417" s="64"/>
      <c r="AB417" s="64"/>
      <c r="AC417" s="64">
        <f>'From State&amp;Country +Charts'!BR430</f>
        <v>13302</v>
      </c>
      <c r="AD417" s="64">
        <f t="shared" ref="AD417" si="454">SUM(AC406:AC417)</f>
        <v>190670</v>
      </c>
      <c r="AE417" s="80">
        <f t="shared" ref="AE417:AE437" si="455">(AC417/AC405)-1</f>
        <v>2.536036383257545E-2</v>
      </c>
      <c r="AF417" s="64"/>
      <c r="AG417" s="64">
        <f t="shared" ref="AG417:AG437" si="456">AC417</f>
        <v>13302</v>
      </c>
      <c r="AH417" s="64">
        <v>3566</v>
      </c>
      <c r="AI417" s="64">
        <f t="shared" ref="AI417:AI437" si="457">AG417-AH417</f>
        <v>9736</v>
      </c>
      <c r="AJ417" s="64">
        <f t="shared" ref="AJ417" si="458">SUM(AI406:AI417)</f>
        <v>146265</v>
      </c>
      <c r="AK417" s="64">
        <f t="shared" ref="AK417:AK437" si="459">AJ417/12</f>
        <v>12188.75</v>
      </c>
      <c r="AL417" s="64">
        <f t="shared" ref="AL417" si="460">SUM(AH406:AH417)</f>
        <v>44405</v>
      </c>
      <c r="AM417" s="81">
        <v>9.4797774770711177E-2</v>
      </c>
    </row>
    <row r="418" spans="1:39" x14ac:dyDescent="0.3">
      <c r="A418" s="44">
        <v>43132</v>
      </c>
      <c r="B418" s="64">
        <f>'From State&amp;Country +Charts'!H431</f>
        <v>2590</v>
      </c>
      <c r="C418" s="64"/>
      <c r="D418" s="64">
        <f t="shared" si="444"/>
        <v>39440</v>
      </c>
      <c r="E418" s="64"/>
      <c r="F418" s="64">
        <f>'From State&amp;Country +Charts'!AN431</f>
        <v>1444</v>
      </c>
      <c r="G418" s="64"/>
      <c r="H418" s="64">
        <f t="shared" si="445"/>
        <v>20476</v>
      </c>
      <c r="I418" s="64"/>
      <c r="J418" s="64">
        <f>'From State&amp;Country +Charts'!AT431</f>
        <v>728</v>
      </c>
      <c r="K418" s="64"/>
      <c r="L418" s="64">
        <f t="shared" si="446"/>
        <v>11128</v>
      </c>
      <c r="M418" s="64"/>
      <c r="N418">
        <f>'From State&amp;Country +Charts'!F431</f>
        <v>520</v>
      </c>
      <c r="O418" s="64"/>
      <c r="P418" s="64">
        <f t="shared" si="447"/>
        <v>7741</v>
      </c>
      <c r="Q418" s="64"/>
      <c r="R418">
        <f>'From State&amp;Country +Charts'!O431</f>
        <v>464</v>
      </c>
      <c r="S418" s="64"/>
      <c r="T418" s="64">
        <f t="shared" si="448"/>
        <v>6407</v>
      </c>
      <c r="U418" s="64"/>
      <c r="V418" s="79">
        <f t="shared" si="449"/>
        <v>0.20907329673877947</v>
      </c>
      <c r="W418" s="79">
        <f t="shared" si="450"/>
        <v>0.1165644171779141</v>
      </c>
      <c r="X418" s="79">
        <f t="shared" si="451"/>
        <v>5.8766548272521799E-2</v>
      </c>
      <c r="Y418" s="8">
        <f t="shared" si="452"/>
        <v>4.1976105908944142E-2</v>
      </c>
      <c r="Z418" s="8">
        <f t="shared" si="453"/>
        <v>3.7455602195673232E-2</v>
      </c>
      <c r="AA418" s="64"/>
      <c r="AB418" s="64"/>
      <c r="AC418" s="64">
        <f>'From State&amp;Country +Charts'!BR431</f>
        <v>12388</v>
      </c>
      <c r="AD418" s="64">
        <f t="shared" ref="AD418:AD437" si="461">SUM(AC407:AC418)</f>
        <v>190645</v>
      </c>
      <c r="AE418" s="80">
        <f t="shared" si="455"/>
        <v>-2.0140175622331835E-3</v>
      </c>
      <c r="AF418" s="64"/>
      <c r="AG418" s="64">
        <f t="shared" si="456"/>
        <v>12388</v>
      </c>
      <c r="AH418" s="64">
        <v>3655</v>
      </c>
      <c r="AI418" s="64">
        <f t="shared" si="457"/>
        <v>8733</v>
      </c>
      <c r="AJ418" s="64">
        <f t="shared" ref="AJ418:AJ437" si="462">SUM(AI407:AI418)</f>
        <v>147250</v>
      </c>
      <c r="AK418" s="64">
        <f t="shared" si="459"/>
        <v>12270.833333333334</v>
      </c>
      <c r="AL418" s="64">
        <f t="shared" ref="AL418:AL437" si="463">SUM(AH407:AH418)</f>
        <v>43395</v>
      </c>
      <c r="AM418" s="81">
        <v>9.7513722957700999E-2</v>
      </c>
    </row>
    <row r="419" spans="1:39" x14ac:dyDescent="0.3">
      <c r="A419" s="44">
        <v>43160</v>
      </c>
      <c r="B419" s="64">
        <f>'From State&amp;Country +Charts'!H432</f>
        <v>3712</v>
      </c>
      <c r="C419" s="64"/>
      <c r="D419" s="64">
        <f t="shared" si="444"/>
        <v>40218</v>
      </c>
      <c r="E419" s="64"/>
      <c r="F419" s="64">
        <f>'From State&amp;Country +Charts'!AN432</f>
        <v>2230</v>
      </c>
      <c r="G419" s="64"/>
      <c r="H419" s="64">
        <f t="shared" si="445"/>
        <v>21106</v>
      </c>
      <c r="I419" s="64"/>
      <c r="J419" s="64">
        <f>'From State&amp;Country +Charts'!AT432</f>
        <v>1050</v>
      </c>
      <c r="K419" s="64"/>
      <c r="L419" s="64">
        <f t="shared" si="446"/>
        <v>11362</v>
      </c>
      <c r="M419" s="64"/>
      <c r="N419">
        <f>'From State&amp;Country +Charts'!F432</f>
        <v>654</v>
      </c>
      <c r="O419" s="64"/>
      <c r="P419" s="64">
        <f t="shared" si="447"/>
        <v>7789</v>
      </c>
      <c r="Q419" s="64"/>
      <c r="R419">
        <f>'From State&amp;Country +Charts'!O432</f>
        <v>691</v>
      </c>
      <c r="S419" s="64"/>
      <c r="T419" s="64">
        <f t="shared" si="448"/>
        <v>6578</v>
      </c>
      <c r="U419" s="64"/>
      <c r="V419" s="79">
        <f t="shared" si="449"/>
        <v>0.20616495417939462</v>
      </c>
      <c r="W419" s="79">
        <f t="shared" si="450"/>
        <v>0.1238544848653152</v>
      </c>
      <c r="X419" s="79">
        <f t="shared" si="451"/>
        <v>5.8317134129408497E-2</v>
      </c>
      <c r="Y419" s="8">
        <f t="shared" si="452"/>
        <v>3.632324354346015E-2</v>
      </c>
      <c r="Z419" s="8">
        <f t="shared" si="453"/>
        <v>3.837822826992502E-2</v>
      </c>
      <c r="AA419" s="64"/>
      <c r="AB419" s="64"/>
      <c r="AC419" s="64">
        <f>'From State&amp;Country +Charts'!BR432</f>
        <v>18005</v>
      </c>
      <c r="AD419" s="64">
        <f t="shared" si="461"/>
        <v>194476</v>
      </c>
      <c r="AE419" s="80">
        <f t="shared" si="455"/>
        <v>0.2702836178919148</v>
      </c>
      <c r="AF419" s="64"/>
      <c r="AG419" s="64">
        <f t="shared" si="456"/>
        <v>18005</v>
      </c>
      <c r="AH419" s="64">
        <v>12678</v>
      </c>
      <c r="AI419" s="64">
        <f t="shared" si="457"/>
        <v>5327</v>
      </c>
      <c r="AJ419" s="64">
        <f t="shared" si="462"/>
        <v>143049</v>
      </c>
      <c r="AK419" s="64">
        <f t="shared" si="459"/>
        <v>11920.75</v>
      </c>
      <c r="AL419" s="64">
        <f t="shared" si="463"/>
        <v>51427</v>
      </c>
      <c r="AM419" s="81">
        <v>0.10613718411552346</v>
      </c>
    </row>
    <row r="420" spans="1:39" x14ac:dyDescent="0.3">
      <c r="A420" s="44">
        <v>43191</v>
      </c>
      <c r="B420" s="64">
        <f>'From State&amp;Country +Charts'!H433</f>
        <v>2967</v>
      </c>
      <c r="C420" s="64"/>
      <c r="D420" s="64">
        <f t="shared" si="444"/>
        <v>39637</v>
      </c>
      <c r="E420" s="64"/>
      <c r="F420" s="64">
        <f>'From State&amp;Country +Charts'!AN433</f>
        <v>1555</v>
      </c>
      <c r="G420" s="64"/>
      <c r="H420" s="64">
        <f t="shared" si="445"/>
        <v>20788</v>
      </c>
      <c r="I420" s="64"/>
      <c r="J420" s="64">
        <f>'From State&amp;Country +Charts'!AT433</f>
        <v>754</v>
      </c>
      <c r="K420" s="64"/>
      <c r="L420" s="64">
        <f t="shared" si="446"/>
        <v>11111</v>
      </c>
      <c r="M420" s="64"/>
      <c r="N420">
        <f>'From State&amp;Country +Charts'!F433</f>
        <v>545</v>
      </c>
      <c r="O420" s="64"/>
      <c r="P420" s="64">
        <f t="shared" si="447"/>
        <v>7642</v>
      </c>
      <c r="Q420" s="64"/>
      <c r="R420">
        <f>'From State&amp;Country +Charts'!O433</f>
        <v>460</v>
      </c>
      <c r="S420" s="64"/>
      <c r="T420" s="64">
        <f t="shared" si="448"/>
        <v>6423</v>
      </c>
      <c r="U420" s="64"/>
      <c r="V420" s="79">
        <f t="shared" si="449"/>
        <v>0.21864406779661016</v>
      </c>
      <c r="W420" s="79">
        <f t="shared" si="450"/>
        <v>0.11459100957995579</v>
      </c>
      <c r="X420" s="79">
        <f t="shared" si="451"/>
        <v>5.5563743551952836E-2</v>
      </c>
      <c r="Y420" s="8">
        <f t="shared" si="452"/>
        <v>4.0162122328666172E-2</v>
      </c>
      <c r="Z420" s="8">
        <f t="shared" si="453"/>
        <v>3.3898305084745763E-2</v>
      </c>
      <c r="AA420" s="64"/>
      <c r="AB420" s="64"/>
      <c r="AC420" s="64">
        <f>'From State&amp;Country +Charts'!BR433</f>
        <v>13570</v>
      </c>
      <c r="AD420" s="64">
        <f t="shared" si="461"/>
        <v>190971</v>
      </c>
      <c r="AE420" s="80">
        <f t="shared" si="455"/>
        <v>-0.20527086383601756</v>
      </c>
      <c r="AF420" s="64"/>
      <c r="AG420" s="64">
        <f t="shared" si="456"/>
        <v>13570</v>
      </c>
      <c r="AH420" s="64">
        <v>27358</v>
      </c>
      <c r="AI420" s="64">
        <f t="shared" si="457"/>
        <v>-13788</v>
      </c>
      <c r="AJ420" s="64">
        <f t="shared" si="462"/>
        <v>114849</v>
      </c>
      <c r="AK420" s="64">
        <f t="shared" si="459"/>
        <v>9570.75</v>
      </c>
      <c r="AL420" s="64">
        <f t="shared" si="463"/>
        <v>76122</v>
      </c>
      <c r="AM420" s="81">
        <v>9.7641857037582908E-2</v>
      </c>
    </row>
    <row r="421" spans="1:39" x14ac:dyDescent="0.3">
      <c r="A421" s="44">
        <v>43221</v>
      </c>
      <c r="B421" s="64">
        <f>'From State&amp;Country +Charts'!H434</f>
        <v>2742</v>
      </c>
      <c r="C421" s="64"/>
      <c r="D421" s="64">
        <f t="shared" si="444"/>
        <v>39777</v>
      </c>
      <c r="E421" s="64"/>
      <c r="F421" s="64">
        <f>'From State&amp;Country +Charts'!AN434</f>
        <v>1450</v>
      </c>
      <c r="G421" s="64"/>
      <c r="H421" s="64">
        <f t="shared" si="445"/>
        <v>20933</v>
      </c>
      <c r="I421" s="64"/>
      <c r="J421" s="64">
        <f>'From State&amp;Country +Charts'!AT434</f>
        <v>713</v>
      </c>
      <c r="K421" s="64"/>
      <c r="L421" s="64">
        <f t="shared" si="446"/>
        <v>11097</v>
      </c>
      <c r="M421" s="64"/>
      <c r="N421">
        <f>'From State&amp;Country +Charts'!F434</f>
        <v>522</v>
      </c>
      <c r="O421" s="64"/>
      <c r="P421" s="64">
        <f t="shared" si="447"/>
        <v>7591</v>
      </c>
      <c r="Q421" s="64"/>
      <c r="R421">
        <f>'From State&amp;Country +Charts'!O434</f>
        <v>441</v>
      </c>
      <c r="S421" s="64"/>
      <c r="T421" s="64">
        <f t="shared" si="448"/>
        <v>6430</v>
      </c>
      <c r="U421" s="64"/>
      <c r="V421" s="79">
        <f t="shared" si="449"/>
        <v>0.21705058180954642</v>
      </c>
      <c r="W421" s="79">
        <f t="shared" si="450"/>
        <v>0.11477875405683527</v>
      </c>
      <c r="X421" s="79">
        <f t="shared" si="451"/>
        <v>5.6439483891395553E-2</v>
      </c>
      <c r="Y421" s="8">
        <f t="shared" si="452"/>
        <v>4.1320351460460696E-2</v>
      </c>
      <c r="Z421" s="8">
        <f t="shared" si="453"/>
        <v>3.4908572785561622E-2</v>
      </c>
      <c r="AA421" s="64"/>
      <c r="AB421" s="64"/>
      <c r="AC421" s="64">
        <f>'From State&amp;Country +Charts'!BR434</f>
        <v>12633</v>
      </c>
      <c r="AD421" s="64">
        <f t="shared" si="461"/>
        <v>190707</v>
      </c>
      <c r="AE421" s="80">
        <f t="shared" si="455"/>
        <v>-2.0469876715515256E-2</v>
      </c>
      <c r="AF421" s="64"/>
      <c r="AG421" s="64">
        <f t="shared" si="456"/>
        <v>12633</v>
      </c>
      <c r="AH421" s="64">
        <v>28113</v>
      </c>
      <c r="AI421" s="64">
        <f t="shared" si="457"/>
        <v>-15480</v>
      </c>
      <c r="AJ421" s="64">
        <f t="shared" si="462"/>
        <v>87917</v>
      </c>
      <c r="AK421" s="64">
        <f t="shared" si="459"/>
        <v>7326.416666666667</v>
      </c>
      <c r="AL421" s="64">
        <f t="shared" si="463"/>
        <v>102790</v>
      </c>
      <c r="AM421" s="81">
        <v>9.6572468930578637E-2</v>
      </c>
    </row>
    <row r="422" spans="1:39" x14ac:dyDescent="0.3">
      <c r="A422" s="44">
        <v>43252</v>
      </c>
      <c r="B422" s="64">
        <f>'From State&amp;Country +Charts'!H435</f>
        <v>3636</v>
      </c>
      <c r="C422" s="64"/>
      <c r="D422" s="64">
        <f t="shared" si="444"/>
        <v>40602</v>
      </c>
      <c r="E422" s="64"/>
      <c r="F422" s="64">
        <f>'From State&amp;Country +Charts'!AN435</f>
        <v>1800</v>
      </c>
      <c r="G422" s="64"/>
      <c r="H422" s="64">
        <f t="shared" si="445"/>
        <v>21381</v>
      </c>
      <c r="I422" s="64"/>
      <c r="J422" s="64">
        <f>'From State&amp;Country +Charts'!AT435</f>
        <v>1047</v>
      </c>
      <c r="K422" s="64"/>
      <c r="L422" s="64">
        <f t="shared" si="446"/>
        <v>11317</v>
      </c>
      <c r="M422" s="64"/>
      <c r="N422">
        <f>'From State&amp;Country +Charts'!F435</f>
        <v>713</v>
      </c>
      <c r="O422" s="64"/>
      <c r="P422" s="64">
        <f t="shared" si="447"/>
        <v>7721</v>
      </c>
      <c r="Q422" s="64"/>
      <c r="R422">
        <f>'From State&amp;Country +Charts'!O435</f>
        <v>580</v>
      </c>
      <c r="S422" s="64"/>
      <c r="T422" s="64">
        <f t="shared" si="448"/>
        <v>6554</v>
      </c>
      <c r="U422" s="64"/>
      <c r="V422" s="79">
        <f t="shared" si="449"/>
        <v>0.20862979114069313</v>
      </c>
      <c r="W422" s="79">
        <f t="shared" si="450"/>
        <v>0.10328207482212531</v>
      </c>
      <c r="X422" s="79">
        <f t="shared" si="451"/>
        <v>6.0075740188202893E-2</v>
      </c>
      <c r="Y422" s="8">
        <f t="shared" si="452"/>
        <v>4.091117741565297E-2</v>
      </c>
      <c r="Z422" s="8">
        <f t="shared" si="453"/>
        <v>3.3279779664907048E-2</v>
      </c>
      <c r="AA422" s="64"/>
      <c r="AB422" s="64"/>
      <c r="AC422" s="64">
        <f>'From State&amp;Country +Charts'!BR435</f>
        <v>17428</v>
      </c>
      <c r="AD422" s="64">
        <f t="shared" si="461"/>
        <v>194516</v>
      </c>
      <c r="AE422" s="80">
        <f t="shared" si="455"/>
        <v>0.27968279609369273</v>
      </c>
      <c r="AF422" s="64"/>
      <c r="AG422" s="64">
        <f t="shared" si="456"/>
        <v>17428</v>
      </c>
      <c r="AH422" s="64">
        <v>17510</v>
      </c>
      <c r="AI422" s="64">
        <f t="shared" si="457"/>
        <v>-82</v>
      </c>
      <c r="AJ422" s="64">
        <f t="shared" si="462"/>
        <v>76910</v>
      </c>
      <c r="AK422" s="64">
        <f t="shared" si="459"/>
        <v>6409.166666666667</v>
      </c>
      <c r="AL422" s="64">
        <f t="shared" si="463"/>
        <v>117606</v>
      </c>
      <c r="AM422" s="81">
        <v>9.3871930227220568E-2</v>
      </c>
    </row>
    <row r="423" spans="1:39" x14ac:dyDescent="0.3">
      <c r="A423" s="44">
        <v>43282</v>
      </c>
      <c r="B423" s="64">
        <f>'From State&amp;Country +Charts'!H436</f>
        <v>3591</v>
      </c>
      <c r="C423" s="64"/>
      <c r="D423" s="64">
        <f t="shared" si="444"/>
        <v>39767</v>
      </c>
      <c r="E423" s="64"/>
      <c r="F423" s="64">
        <f>'From State&amp;Country +Charts'!AN436</f>
        <v>1759</v>
      </c>
      <c r="G423" s="64"/>
      <c r="H423" s="64">
        <f t="shared" si="445"/>
        <v>21189</v>
      </c>
      <c r="I423" s="64"/>
      <c r="J423" s="64">
        <f>'From State&amp;Country +Charts'!AT436</f>
        <v>1010</v>
      </c>
      <c r="K423" s="64"/>
      <c r="L423" s="64">
        <f t="shared" si="446"/>
        <v>11038</v>
      </c>
      <c r="M423" s="64"/>
      <c r="N423">
        <f>'From State&amp;Country +Charts'!F436</f>
        <v>584</v>
      </c>
      <c r="O423" s="64"/>
      <c r="P423" s="64">
        <f t="shared" si="447"/>
        <v>7445</v>
      </c>
      <c r="Q423" s="64"/>
      <c r="R423">
        <f>'From State&amp;Country +Charts'!O436</f>
        <v>563</v>
      </c>
      <c r="S423" s="64"/>
      <c r="T423" s="64">
        <f t="shared" si="448"/>
        <v>6489</v>
      </c>
      <c r="U423" s="64"/>
      <c r="V423" s="79">
        <f t="shared" si="449"/>
        <v>0.21251035625517814</v>
      </c>
      <c r="W423" s="79">
        <f t="shared" si="450"/>
        <v>0.10409515919043674</v>
      </c>
      <c r="X423" s="79">
        <f t="shared" si="451"/>
        <v>5.977038702805066E-2</v>
      </c>
      <c r="Y423" s="8">
        <f t="shared" si="452"/>
        <v>3.4560302994437214E-2</v>
      </c>
      <c r="Z423" s="8">
        <f t="shared" si="453"/>
        <v>3.3317552373061901E-2</v>
      </c>
      <c r="AA423" s="64"/>
      <c r="AB423" s="64"/>
      <c r="AC423" s="64">
        <f>'From State&amp;Country +Charts'!BR436</f>
        <v>16898</v>
      </c>
      <c r="AD423" s="64">
        <f t="shared" si="461"/>
        <v>190783</v>
      </c>
      <c r="AE423" s="80">
        <f t="shared" si="455"/>
        <v>-0.1809413019242887</v>
      </c>
      <c r="AF423" s="64"/>
      <c r="AG423" s="64">
        <f t="shared" si="456"/>
        <v>16898</v>
      </c>
      <c r="AH423" s="64">
        <v>5119</v>
      </c>
      <c r="AI423" s="64">
        <f t="shared" si="457"/>
        <v>11779</v>
      </c>
      <c r="AJ423" s="64">
        <f t="shared" si="462"/>
        <v>70098</v>
      </c>
      <c r="AK423" s="64">
        <f t="shared" si="459"/>
        <v>5841.5</v>
      </c>
      <c r="AL423" s="64">
        <f t="shared" si="463"/>
        <v>120685</v>
      </c>
      <c r="AM423" s="81">
        <v>9.3383832406201919E-2</v>
      </c>
    </row>
    <row r="424" spans="1:39" x14ac:dyDescent="0.3">
      <c r="A424" s="44">
        <v>43313</v>
      </c>
      <c r="B424" s="64">
        <f>'From State&amp;Country +Charts'!H437</f>
        <v>4557</v>
      </c>
      <c r="C424" s="64"/>
      <c r="D424" s="64">
        <f t="shared" si="444"/>
        <v>40608</v>
      </c>
      <c r="E424" s="64"/>
      <c r="F424" s="64">
        <f>'From State&amp;Country +Charts'!AN437</f>
        <v>2264</v>
      </c>
      <c r="G424" s="64"/>
      <c r="H424" s="64">
        <f t="shared" si="445"/>
        <v>21729</v>
      </c>
      <c r="I424" s="64"/>
      <c r="J424" s="64">
        <f>'From State&amp;Country +Charts'!AT437</f>
        <v>1246</v>
      </c>
      <c r="K424" s="64"/>
      <c r="L424" s="64">
        <f t="shared" si="446"/>
        <v>11200</v>
      </c>
      <c r="M424" s="64"/>
      <c r="N424">
        <f>'From State&amp;Country +Charts'!F437</f>
        <v>853</v>
      </c>
      <c r="O424" s="64"/>
      <c r="P424" s="64">
        <f t="shared" si="447"/>
        <v>7560</v>
      </c>
      <c r="Q424" s="64"/>
      <c r="R424">
        <f>'From State&amp;Country +Charts'!O437</f>
        <v>707</v>
      </c>
      <c r="S424" s="64"/>
      <c r="T424" s="64">
        <f t="shared" si="448"/>
        <v>6569</v>
      </c>
      <c r="U424" s="64"/>
      <c r="V424" s="79">
        <f t="shared" si="449"/>
        <v>0.21235845099958059</v>
      </c>
      <c r="W424" s="79">
        <f t="shared" si="450"/>
        <v>0.10550351833729438</v>
      </c>
      <c r="X424" s="79">
        <f t="shared" si="451"/>
        <v>5.8064215480684092E-2</v>
      </c>
      <c r="Y424" s="8">
        <f t="shared" si="452"/>
        <v>3.9750221352346335E-2</v>
      </c>
      <c r="Z424" s="8">
        <f t="shared" si="453"/>
        <v>3.2946549233421878E-2</v>
      </c>
      <c r="AA424" s="64"/>
      <c r="AB424" s="64"/>
      <c r="AC424" s="64">
        <f>'From State&amp;Country +Charts'!BR437</f>
        <v>21459</v>
      </c>
      <c r="AD424" s="64">
        <f t="shared" si="461"/>
        <v>194390</v>
      </c>
      <c r="AE424" s="80">
        <f t="shared" si="455"/>
        <v>0.20205019045485106</v>
      </c>
      <c r="AF424" s="64"/>
      <c r="AG424" s="64">
        <f t="shared" si="456"/>
        <v>21459</v>
      </c>
      <c r="AH424" s="64">
        <v>9044</v>
      </c>
      <c r="AI424" s="64">
        <f t="shared" si="457"/>
        <v>12415</v>
      </c>
      <c r="AJ424" s="64">
        <f t="shared" si="462"/>
        <v>68572</v>
      </c>
      <c r="AK424" s="64">
        <f t="shared" si="459"/>
        <v>5714.333333333333</v>
      </c>
      <c r="AL424" s="64">
        <f t="shared" si="463"/>
        <v>125818</v>
      </c>
      <c r="AM424" s="81">
        <v>9.0498159280488377E-2</v>
      </c>
    </row>
    <row r="425" spans="1:39" x14ac:dyDescent="0.3">
      <c r="A425" s="44">
        <v>43344</v>
      </c>
      <c r="B425" s="64">
        <f>'From State&amp;Country +Charts'!H438</f>
        <v>3245</v>
      </c>
      <c r="C425" s="64"/>
      <c r="D425" s="64">
        <f t="shared" si="444"/>
        <v>39395</v>
      </c>
      <c r="E425" s="64"/>
      <c r="F425" s="64">
        <f>'From State&amp;Country +Charts'!AN438</f>
        <v>1481</v>
      </c>
      <c r="G425" s="64"/>
      <c r="H425" s="64">
        <f t="shared" si="445"/>
        <v>20916</v>
      </c>
      <c r="I425" s="64"/>
      <c r="J425" s="64">
        <f>'From State&amp;Country +Charts'!AT438</f>
        <v>865</v>
      </c>
      <c r="K425" s="64"/>
      <c r="L425" s="64">
        <f t="shared" si="446"/>
        <v>10772</v>
      </c>
      <c r="M425" s="64"/>
      <c r="N425">
        <f>'From State&amp;Country +Charts'!F438</f>
        <v>610</v>
      </c>
      <c r="O425" s="64"/>
      <c r="P425" s="64">
        <f t="shared" si="447"/>
        <v>7318</v>
      </c>
      <c r="Q425" s="64"/>
      <c r="R425">
        <f>'From State&amp;Country +Charts'!O438</f>
        <v>514</v>
      </c>
      <c r="S425" s="64"/>
      <c r="T425" s="64">
        <f t="shared" si="448"/>
        <v>6383</v>
      </c>
      <c r="U425" s="64"/>
      <c r="V425" s="79">
        <f t="shared" si="449"/>
        <v>0.21180079629267018</v>
      </c>
      <c r="W425" s="79">
        <f t="shared" si="450"/>
        <v>9.6664708569936683E-2</v>
      </c>
      <c r="X425" s="79">
        <f t="shared" si="451"/>
        <v>5.6458455714378956E-2</v>
      </c>
      <c r="Y425" s="8">
        <f t="shared" si="452"/>
        <v>3.981463350956204E-2</v>
      </c>
      <c r="Z425" s="8">
        <f t="shared" si="453"/>
        <v>3.3548723973630963E-2</v>
      </c>
      <c r="AA425" s="64"/>
      <c r="AB425" s="64"/>
      <c r="AC425" s="64">
        <f>'From State&amp;Country +Charts'!BR438</f>
        <v>15321</v>
      </c>
      <c r="AD425" s="64">
        <f t="shared" si="461"/>
        <v>187831</v>
      </c>
      <c r="AE425" s="80">
        <f t="shared" si="455"/>
        <v>-0.29977148080438754</v>
      </c>
      <c r="AF425" s="64"/>
      <c r="AG425" s="64">
        <f t="shared" si="456"/>
        <v>15321</v>
      </c>
      <c r="AH425" s="64">
        <v>8946</v>
      </c>
      <c r="AI425" s="64">
        <f t="shared" si="457"/>
        <v>6375</v>
      </c>
      <c r="AJ425" s="64">
        <f t="shared" si="462"/>
        <v>56318</v>
      </c>
      <c r="AK425" s="64">
        <f t="shared" si="459"/>
        <v>4693.166666666667</v>
      </c>
      <c r="AL425" s="64">
        <f t="shared" si="463"/>
        <v>131513</v>
      </c>
      <c r="AM425" s="81">
        <v>8.7722733503035055E-2</v>
      </c>
    </row>
    <row r="426" spans="1:39" x14ac:dyDescent="0.3">
      <c r="A426" s="44">
        <v>43374</v>
      </c>
      <c r="B426" s="64">
        <f>'From State&amp;Country +Charts'!H439</f>
        <v>3328</v>
      </c>
      <c r="C426" s="64"/>
      <c r="D426" s="64">
        <f t="shared" si="444"/>
        <v>39383</v>
      </c>
      <c r="E426" s="64"/>
      <c r="F426" s="64">
        <f>'From State&amp;Country +Charts'!AN439</f>
        <v>1775</v>
      </c>
      <c r="G426" s="64"/>
      <c r="H426" s="64">
        <f t="shared" si="445"/>
        <v>20724</v>
      </c>
      <c r="I426" s="64"/>
      <c r="J426" s="64">
        <f>'From State&amp;Country +Charts'!AT439</f>
        <v>917</v>
      </c>
      <c r="K426" s="64"/>
      <c r="L426" s="64">
        <f t="shared" si="446"/>
        <v>10740</v>
      </c>
      <c r="M426" s="64"/>
      <c r="N426">
        <f>'From State&amp;Country +Charts'!F439</f>
        <v>655</v>
      </c>
      <c r="O426" s="64"/>
      <c r="P426" s="64">
        <f t="shared" si="447"/>
        <v>7344</v>
      </c>
      <c r="Q426" s="64"/>
      <c r="R426">
        <f>'From State&amp;Country +Charts'!O439</f>
        <v>562</v>
      </c>
      <c r="S426" s="64"/>
      <c r="T426" s="64">
        <f t="shared" si="448"/>
        <v>6429</v>
      </c>
      <c r="U426" s="64"/>
      <c r="V426" s="79">
        <f t="shared" si="449"/>
        <v>0.20826032540675846</v>
      </c>
      <c r="W426" s="79">
        <f t="shared" si="450"/>
        <v>0.11107634543178974</v>
      </c>
      <c r="X426" s="79">
        <f t="shared" si="451"/>
        <v>5.7384230287859828E-2</v>
      </c>
      <c r="Y426" s="8">
        <f t="shared" si="452"/>
        <v>4.0988735919899877E-2</v>
      </c>
      <c r="Z426" s="8">
        <f t="shared" si="453"/>
        <v>3.5168961201501876E-2</v>
      </c>
      <c r="AA426" s="64"/>
      <c r="AB426" s="64"/>
      <c r="AC426" s="64">
        <f>'From State&amp;Country +Charts'!BR439</f>
        <v>15980</v>
      </c>
      <c r="AD426" s="64">
        <f t="shared" si="461"/>
        <v>187188</v>
      </c>
      <c r="AE426" s="80">
        <f t="shared" si="455"/>
        <v>-3.8681345124225497E-2</v>
      </c>
      <c r="AF426" s="64"/>
      <c r="AG426" s="64">
        <f t="shared" si="456"/>
        <v>15980</v>
      </c>
      <c r="AH426" s="64">
        <v>17146</v>
      </c>
      <c r="AI426" s="64">
        <f t="shared" si="457"/>
        <v>-1166</v>
      </c>
      <c r="AJ426" s="64">
        <f t="shared" si="462"/>
        <v>44602</v>
      </c>
      <c r="AK426" s="64">
        <f t="shared" si="459"/>
        <v>3716.8333333333335</v>
      </c>
      <c r="AL426" s="64">
        <f t="shared" si="463"/>
        <v>142586</v>
      </c>
      <c r="AM426" s="81">
        <v>9.5244055068836042E-2</v>
      </c>
    </row>
    <row r="427" spans="1:39" x14ac:dyDescent="0.3">
      <c r="A427" s="44">
        <v>43405</v>
      </c>
      <c r="B427" s="64">
        <f>'From State&amp;Country +Charts'!H440</f>
        <v>2555</v>
      </c>
      <c r="C427" s="64"/>
      <c r="D427" s="64">
        <f t="shared" si="444"/>
        <v>38891</v>
      </c>
      <c r="E427" s="64"/>
      <c r="F427" s="64">
        <f>'From State&amp;Country +Charts'!AN440</f>
        <v>1228</v>
      </c>
      <c r="G427" s="64"/>
      <c r="H427" s="64">
        <f t="shared" si="445"/>
        <v>20265</v>
      </c>
      <c r="I427" s="64"/>
      <c r="J427" s="64">
        <f>'From State&amp;Country +Charts'!AT440</f>
        <v>669</v>
      </c>
      <c r="K427" s="64"/>
      <c r="L427" s="64">
        <f t="shared" si="446"/>
        <v>10605</v>
      </c>
      <c r="M427" s="64"/>
      <c r="N427">
        <f>'From State&amp;Country +Charts'!F440</f>
        <v>464</v>
      </c>
      <c r="O427" s="64"/>
      <c r="P427" s="64">
        <f t="shared" si="447"/>
        <v>7255</v>
      </c>
      <c r="Q427" s="64"/>
      <c r="R427">
        <f>'From State&amp;Country +Charts'!O440</f>
        <v>407</v>
      </c>
      <c r="S427" s="64"/>
      <c r="T427" s="64">
        <f t="shared" si="448"/>
        <v>6365</v>
      </c>
      <c r="U427" s="64"/>
      <c r="V427" s="79">
        <f t="shared" si="449"/>
        <v>0.21742830397412985</v>
      </c>
      <c r="W427" s="79">
        <f t="shared" si="450"/>
        <v>0.10450174453238022</v>
      </c>
      <c r="X427" s="79">
        <f t="shared" si="451"/>
        <v>5.6931324993617562E-2</v>
      </c>
      <c r="Y427" s="8">
        <f t="shared" si="452"/>
        <v>3.9486001191387968E-2</v>
      </c>
      <c r="Z427" s="8">
        <f t="shared" si="453"/>
        <v>3.4635350182963154E-2</v>
      </c>
      <c r="AA427" s="64"/>
      <c r="AB427" s="64"/>
      <c r="AC427" s="64">
        <f>'From State&amp;Country +Charts'!BR440</f>
        <v>11751</v>
      </c>
      <c r="AD427" s="64">
        <f t="shared" si="461"/>
        <v>184054</v>
      </c>
      <c r="AE427" s="80">
        <f t="shared" si="455"/>
        <v>-0.21054753107154855</v>
      </c>
      <c r="AF427" s="64"/>
      <c r="AG427" s="64">
        <f t="shared" si="456"/>
        <v>11751</v>
      </c>
      <c r="AH427" s="64">
        <v>7294</v>
      </c>
      <c r="AI427" s="64">
        <f t="shared" si="457"/>
        <v>4457</v>
      </c>
      <c r="AJ427" s="64">
        <f t="shared" si="462"/>
        <v>38455</v>
      </c>
      <c r="AK427" s="64">
        <f t="shared" si="459"/>
        <v>3204.5833333333335</v>
      </c>
      <c r="AL427" s="64">
        <f t="shared" si="463"/>
        <v>145599</v>
      </c>
      <c r="AM427" s="81">
        <v>9.4289847672538507E-2</v>
      </c>
    </row>
    <row r="428" spans="1:39" x14ac:dyDescent="0.3">
      <c r="A428" s="44">
        <v>43435</v>
      </c>
      <c r="B428" s="64">
        <f>'From State&amp;Country +Charts'!H441</f>
        <v>2305</v>
      </c>
      <c r="C428" s="64"/>
      <c r="D428" s="64">
        <f t="shared" si="444"/>
        <v>38013</v>
      </c>
      <c r="E428" s="64"/>
      <c r="F428" s="64">
        <f>'From State&amp;Country +Charts'!AN441</f>
        <v>1211</v>
      </c>
      <c r="G428" s="64"/>
      <c r="H428" s="64">
        <f t="shared" si="445"/>
        <v>19741</v>
      </c>
      <c r="I428" s="64"/>
      <c r="J428" s="64">
        <f>'From State&amp;Country +Charts'!AT441</f>
        <v>567</v>
      </c>
      <c r="K428" s="64"/>
      <c r="L428" s="64">
        <f t="shared" si="446"/>
        <v>10292</v>
      </c>
      <c r="M428" s="64"/>
      <c r="N428">
        <f>'From State&amp;Country +Charts'!F441</f>
        <v>404</v>
      </c>
      <c r="O428" s="64"/>
      <c r="P428" s="64">
        <f t="shared" si="447"/>
        <v>7069</v>
      </c>
      <c r="Q428" s="64"/>
      <c r="R428">
        <f>'From State&amp;Country +Charts'!O441</f>
        <v>360</v>
      </c>
      <c r="S428" s="64"/>
      <c r="T428" s="64">
        <f t="shared" si="448"/>
        <v>6205</v>
      </c>
      <c r="U428" s="64"/>
      <c r="V428" s="79">
        <f t="shared" si="449"/>
        <v>0.21720693554466641</v>
      </c>
      <c r="W428" s="79">
        <f t="shared" si="450"/>
        <v>0.11411609498680739</v>
      </c>
      <c r="X428" s="79">
        <f t="shared" si="451"/>
        <v>5.343007915567282E-2</v>
      </c>
      <c r="Y428" s="8">
        <f t="shared" si="452"/>
        <v>3.8070109310214852E-2</v>
      </c>
      <c r="Z428" s="8">
        <f t="shared" si="453"/>
        <v>3.3923859781379573E-2</v>
      </c>
      <c r="AA428" s="64"/>
      <c r="AB428" s="64"/>
      <c r="AC428" s="64">
        <f>'From State&amp;Country +Charts'!BR441</f>
        <v>10612</v>
      </c>
      <c r="AD428" s="64">
        <f t="shared" si="461"/>
        <v>179347</v>
      </c>
      <c r="AE428" s="80">
        <f t="shared" si="455"/>
        <v>-0.30726548730334879</v>
      </c>
      <c r="AF428" s="64"/>
      <c r="AG428" s="64">
        <f t="shared" si="456"/>
        <v>10612</v>
      </c>
      <c r="AH428" s="64">
        <v>3738</v>
      </c>
      <c r="AI428" s="64">
        <f t="shared" si="457"/>
        <v>6874</v>
      </c>
      <c r="AJ428" s="64">
        <f t="shared" si="462"/>
        <v>35180</v>
      </c>
      <c r="AK428" s="64">
        <f t="shared" si="459"/>
        <v>2931.6666666666665</v>
      </c>
      <c r="AL428" s="64">
        <f t="shared" si="463"/>
        <v>144167</v>
      </c>
      <c r="AM428" s="81">
        <v>9.6023369770071615E-2</v>
      </c>
    </row>
    <row r="429" spans="1:39" x14ac:dyDescent="0.3">
      <c r="A429" s="44">
        <v>43466</v>
      </c>
      <c r="B429" s="64">
        <f>'From State&amp;Country +Charts'!H442</f>
        <v>2902</v>
      </c>
      <c r="C429" s="64"/>
      <c r="D429" s="64">
        <f t="shared" si="444"/>
        <v>38130</v>
      </c>
      <c r="E429" s="64"/>
      <c r="F429" s="64">
        <f>'From State&amp;Country +Charts'!AN442</f>
        <v>1446</v>
      </c>
      <c r="G429" s="64"/>
      <c r="H429" s="64">
        <f t="shared" si="445"/>
        <v>19643</v>
      </c>
      <c r="I429" s="64"/>
      <c r="J429" s="64">
        <f>'From State&amp;Country +Charts'!AT442</f>
        <v>695</v>
      </c>
      <c r="K429" s="64"/>
      <c r="L429" s="64">
        <f t="shared" si="446"/>
        <v>10261</v>
      </c>
      <c r="M429" s="64"/>
      <c r="N429">
        <f>'From State&amp;Country +Charts'!F442</f>
        <v>508</v>
      </c>
      <c r="O429" s="64"/>
      <c r="P429" s="64">
        <f t="shared" si="447"/>
        <v>7032</v>
      </c>
      <c r="Q429" s="64"/>
      <c r="R429">
        <f>'From State&amp;Country +Charts'!O442</f>
        <v>454</v>
      </c>
      <c r="S429" s="64"/>
      <c r="T429" s="64">
        <f t="shared" si="448"/>
        <v>6203</v>
      </c>
      <c r="U429" s="64"/>
      <c r="V429" s="79">
        <f t="shared" si="449"/>
        <v>0.22473476341671184</v>
      </c>
      <c r="W429" s="79">
        <f t="shared" si="450"/>
        <v>0.1119801750174243</v>
      </c>
      <c r="X429" s="79">
        <f t="shared" si="451"/>
        <v>5.3821730039495086E-2</v>
      </c>
      <c r="Y429" s="8">
        <f t="shared" si="452"/>
        <v>3.9340199798652518E-2</v>
      </c>
      <c r="Z429" s="8">
        <f t="shared" si="453"/>
        <v>3.5158367536591031E-2</v>
      </c>
      <c r="AA429" s="64"/>
      <c r="AB429" s="64"/>
      <c r="AC429" s="64">
        <f>'From State&amp;Country +Charts'!BR442</f>
        <v>12913</v>
      </c>
      <c r="AD429" s="64">
        <f t="shared" si="461"/>
        <v>178958</v>
      </c>
      <c r="AE429" s="80">
        <f t="shared" si="455"/>
        <v>-2.9243722748458878E-2</v>
      </c>
      <c r="AF429" s="64"/>
      <c r="AG429" s="64">
        <f t="shared" si="456"/>
        <v>12913</v>
      </c>
      <c r="AH429" s="64">
        <v>4489</v>
      </c>
      <c r="AI429" s="64">
        <f t="shared" si="457"/>
        <v>8424</v>
      </c>
      <c r="AJ429" s="64">
        <f t="shared" si="462"/>
        <v>33868</v>
      </c>
      <c r="AK429" s="64">
        <f t="shared" si="459"/>
        <v>2822.3333333333335</v>
      </c>
      <c r="AL429" s="64">
        <f t="shared" si="463"/>
        <v>145090</v>
      </c>
      <c r="AM429" s="81">
        <v>9.3936343220010848E-2</v>
      </c>
    </row>
    <row r="430" spans="1:39" x14ac:dyDescent="0.3">
      <c r="A430" s="44">
        <v>43497</v>
      </c>
      <c r="B430" s="64">
        <f>'From State&amp;Country +Charts'!H443</f>
        <v>2118</v>
      </c>
      <c r="C430" s="64"/>
      <c r="D430" s="64">
        <f t="shared" si="444"/>
        <v>37658</v>
      </c>
      <c r="E430" s="64"/>
      <c r="F430" s="64">
        <f>'From State&amp;Country +Charts'!AN443</f>
        <v>1038</v>
      </c>
      <c r="G430" s="64"/>
      <c r="H430" s="64">
        <f t="shared" si="445"/>
        <v>19237</v>
      </c>
      <c r="I430" s="64"/>
      <c r="J430" s="64">
        <f>'From State&amp;Country +Charts'!AT443</f>
        <v>599</v>
      </c>
      <c r="K430" s="64"/>
      <c r="L430" s="64">
        <f t="shared" si="446"/>
        <v>10132</v>
      </c>
      <c r="M430" s="64"/>
      <c r="N430">
        <f>'From State&amp;Country +Charts'!F443</f>
        <v>380</v>
      </c>
      <c r="O430" s="64"/>
      <c r="P430" s="64">
        <f t="shared" si="447"/>
        <v>6892</v>
      </c>
      <c r="Q430" s="64"/>
      <c r="R430">
        <f>'From State&amp;Country +Charts'!O443</f>
        <v>334</v>
      </c>
      <c r="S430" s="64"/>
      <c r="T430" s="64">
        <f t="shared" si="448"/>
        <v>6073</v>
      </c>
      <c r="U430" s="64"/>
      <c r="V430" s="79">
        <f t="shared" si="449"/>
        <v>0.2179236546969853</v>
      </c>
      <c r="W430" s="79">
        <f t="shared" si="450"/>
        <v>0.10680111122543472</v>
      </c>
      <c r="X430" s="79">
        <f t="shared" si="451"/>
        <v>6.1631855129128513E-2</v>
      </c>
      <c r="Y430" s="8">
        <f t="shared" si="452"/>
        <v>3.9098672702952982E-2</v>
      </c>
      <c r="Z430" s="8">
        <f t="shared" si="453"/>
        <v>3.4365675481016565E-2</v>
      </c>
      <c r="AA430" s="64"/>
      <c r="AB430" s="64"/>
      <c r="AC430" s="64">
        <f>'From State&amp;Country +Charts'!BR443</f>
        <v>9719</v>
      </c>
      <c r="AD430" s="64">
        <f t="shared" si="461"/>
        <v>176289</v>
      </c>
      <c r="AE430" s="80">
        <f t="shared" si="455"/>
        <v>-0.21545043590571522</v>
      </c>
      <c r="AF430" s="64"/>
      <c r="AG430" s="64">
        <f t="shared" si="456"/>
        <v>9719</v>
      </c>
      <c r="AH430" s="64">
        <v>3664</v>
      </c>
      <c r="AI430" s="64">
        <f t="shared" si="457"/>
        <v>6055</v>
      </c>
      <c r="AJ430" s="64">
        <f t="shared" si="462"/>
        <v>31190</v>
      </c>
      <c r="AK430" s="64">
        <f t="shared" si="459"/>
        <v>2599.1666666666665</v>
      </c>
      <c r="AL430" s="64">
        <f t="shared" si="463"/>
        <v>145099</v>
      </c>
      <c r="AM430" s="81">
        <v>9.8364029221113286E-2</v>
      </c>
    </row>
    <row r="431" spans="1:39" x14ac:dyDescent="0.3">
      <c r="A431" s="44">
        <v>43525</v>
      </c>
      <c r="B431" s="64">
        <f>'From State&amp;Country +Charts'!H444</f>
        <v>2885</v>
      </c>
      <c r="C431" s="64"/>
      <c r="D431" s="64">
        <f t="shared" si="444"/>
        <v>36831</v>
      </c>
      <c r="E431" s="64"/>
      <c r="F431" s="64">
        <f>'From State&amp;Country +Charts'!AN444</f>
        <v>1485</v>
      </c>
      <c r="G431" s="64"/>
      <c r="H431" s="64">
        <f t="shared" si="445"/>
        <v>18492</v>
      </c>
      <c r="I431" s="64"/>
      <c r="J431" s="64">
        <f>'From State&amp;Country +Charts'!AT444</f>
        <v>766</v>
      </c>
      <c r="K431" s="64"/>
      <c r="L431" s="64">
        <f t="shared" si="446"/>
        <v>9848</v>
      </c>
      <c r="M431" s="64"/>
      <c r="N431">
        <f>'From State&amp;Country +Charts'!F444</f>
        <v>528</v>
      </c>
      <c r="O431" s="64"/>
      <c r="P431" s="64">
        <f t="shared" si="447"/>
        <v>6766</v>
      </c>
      <c r="Q431" s="64"/>
      <c r="R431">
        <f>'From State&amp;Country +Charts'!O444</f>
        <v>481</v>
      </c>
      <c r="S431" s="64"/>
      <c r="T431" s="64">
        <f t="shared" si="448"/>
        <v>5863</v>
      </c>
      <c r="U431" s="64"/>
      <c r="V431" s="79">
        <f t="shared" si="449"/>
        <v>0.2142910198321325</v>
      </c>
      <c r="W431" s="79">
        <f t="shared" si="450"/>
        <v>0.11030231003491049</v>
      </c>
      <c r="X431" s="79">
        <f t="shared" si="451"/>
        <v>5.6896679789051476E-2</v>
      </c>
      <c r="Y431" s="8">
        <f t="shared" si="452"/>
        <v>3.9218599123523733E-2</v>
      </c>
      <c r="Z431" s="8">
        <f t="shared" si="453"/>
        <v>3.572754958033128E-2</v>
      </c>
      <c r="AA431" s="64"/>
      <c r="AB431" s="64"/>
      <c r="AC431" s="64">
        <f>'From State&amp;Country +Charts'!BR444</f>
        <v>13463</v>
      </c>
      <c r="AD431" s="64">
        <f t="shared" si="461"/>
        <v>171747</v>
      </c>
      <c r="AE431" s="80">
        <f t="shared" si="455"/>
        <v>-0.2522632602054985</v>
      </c>
      <c r="AF431" s="64"/>
      <c r="AG431" s="64">
        <f t="shared" si="456"/>
        <v>13463</v>
      </c>
      <c r="AH431" s="64">
        <v>9052</v>
      </c>
      <c r="AI431" s="64">
        <f t="shared" si="457"/>
        <v>4411</v>
      </c>
      <c r="AJ431" s="64">
        <f t="shared" si="462"/>
        <v>30274</v>
      </c>
      <c r="AK431" s="64">
        <f t="shared" si="459"/>
        <v>2522.8333333333335</v>
      </c>
      <c r="AL431" s="64">
        <f t="shared" si="463"/>
        <v>141473</v>
      </c>
      <c r="AM431" s="81">
        <v>9.5075391814602991E-2</v>
      </c>
    </row>
    <row r="432" spans="1:39" x14ac:dyDescent="0.3">
      <c r="A432" s="44">
        <v>43556</v>
      </c>
      <c r="B432" s="64">
        <f>'From State&amp;Country +Charts'!H445</f>
        <v>2628</v>
      </c>
      <c r="C432" s="64"/>
      <c r="D432" s="64">
        <f t="shared" si="444"/>
        <v>36492</v>
      </c>
      <c r="E432" s="64"/>
      <c r="F432" s="64">
        <f>'From State&amp;Country +Charts'!AN445</f>
        <v>1412</v>
      </c>
      <c r="G432" s="64"/>
      <c r="H432" s="64">
        <f t="shared" si="445"/>
        <v>18349</v>
      </c>
      <c r="I432" s="64"/>
      <c r="J432" s="64">
        <f>'From State&amp;Country +Charts'!AT445</f>
        <v>745</v>
      </c>
      <c r="K432" s="64"/>
      <c r="L432" s="64">
        <f t="shared" si="446"/>
        <v>9839</v>
      </c>
      <c r="M432" s="64"/>
      <c r="N432">
        <f>'From State&amp;Country +Charts'!F445</f>
        <v>542</v>
      </c>
      <c r="O432" s="64"/>
      <c r="P432" s="64">
        <f t="shared" si="447"/>
        <v>6763</v>
      </c>
      <c r="Q432" s="64"/>
      <c r="R432">
        <f>'From State&amp;Country +Charts'!O445</f>
        <v>424</v>
      </c>
      <c r="S432" s="64"/>
      <c r="T432" s="64">
        <f t="shared" si="448"/>
        <v>5827</v>
      </c>
      <c r="U432" s="64"/>
      <c r="V432" s="79">
        <f t="shared" si="449"/>
        <v>0.21270740590853907</v>
      </c>
      <c r="W432" s="79">
        <f t="shared" si="450"/>
        <v>0.11428571428571428</v>
      </c>
      <c r="X432" s="79">
        <f t="shared" si="451"/>
        <v>6.0299473897207606E-2</v>
      </c>
      <c r="Y432" s="8">
        <f t="shared" si="452"/>
        <v>4.3868878996357753E-2</v>
      </c>
      <c r="Z432" s="8">
        <f t="shared" si="453"/>
        <v>3.4318089842169164E-2</v>
      </c>
      <c r="AA432" s="64"/>
      <c r="AB432" s="64"/>
      <c r="AC432" s="64">
        <f>'From State&amp;Country +Charts'!BR445</f>
        <v>12355</v>
      </c>
      <c r="AD432" s="64">
        <f t="shared" si="461"/>
        <v>170532</v>
      </c>
      <c r="AE432" s="80">
        <f t="shared" si="455"/>
        <v>-8.9535740604274161E-2</v>
      </c>
      <c r="AF432" s="64"/>
      <c r="AG432" s="64">
        <f t="shared" si="456"/>
        <v>12355</v>
      </c>
      <c r="AH432" s="64">
        <v>5650</v>
      </c>
      <c r="AI432" s="64">
        <f t="shared" si="457"/>
        <v>6705</v>
      </c>
      <c r="AJ432" s="64">
        <f t="shared" si="462"/>
        <v>50767</v>
      </c>
      <c r="AK432" s="64">
        <f t="shared" si="459"/>
        <v>4230.583333333333</v>
      </c>
      <c r="AL432" s="64">
        <f t="shared" si="463"/>
        <v>119765</v>
      </c>
      <c r="AM432" s="81">
        <v>9.4779441521651159E-2</v>
      </c>
    </row>
    <row r="433" spans="1:39" x14ac:dyDescent="0.3">
      <c r="A433" s="44">
        <v>43586</v>
      </c>
      <c r="B433" s="64">
        <f>'From State&amp;Country +Charts'!H446</f>
        <v>2731</v>
      </c>
      <c r="C433" s="64"/>
      <c r="D433" s="64">
        <f t="shared" si="444"/>
        <v>36481</v>
      </c>
      <c r="E433" s="64"/>
      <c r="F433" s="64">
        <f>'From State&amp;Country +Charts'!AN446</f>
        <v>1508</v>
      </c>
      <c r="G433" s="64"/>
      <c r="H433" s="64">
        <f t="shared" si="445"/>
        <v>18407</v>
      </c>
      <c r="I433" s="64"/>
      <c r="J433" s="64">
        <f>'From State&amp;Country +Charts'!AT446</f>
        <v>741</v>
      </c>
      <c r="K433" s="64"/>
      <c r="L433" s="64">
        <f t="shared" si="446"/>
        <v>9867</v>
      </c>
      <c r="M433" s="64"/>
      <c r="N433">
        <f>'From State&amp;Country +Charts'!F446</f>
        <v>568</v>
      </c>
      <c r="O433" s="64"/>
      <c r="P433" s="64">
        <f t="shared" si="447"/>
        <v>6809</v>
      </c>
      <c r="Q433" s="64"/>
      <c r="R433">
        <f>'From State&amp;Country +Charts'!O446</f>
        <v>487</v>
      </c>
      <c r="S433" s="64"/>
      <c r="T433" s="64">
        <f t="shared" si="448"/>
        <v>5873</v>
      </c>
      <c r="U433" s="64"/>
      <c r="V433" s="79">
        <f t="shared" si="449"/>
        <v>0.20898377716559535</v>
      </c>
      <c r="W433" s="79">
        <f t="shared" si="450"/>
        <v>0.11539638812366085</v>
      </c>
      <c r="X433" s="79">
        <f t="shared" si="451"/>
        <v>5.6703397612488521E-2</v>
      </c>
      <c r="Y433" s="8">
        <f t="shared" si="452"/>
        <v>4.346495255586165E-2</v>
      </c>
      <c r="Z433" s="8">
        <f t="shared" si="453"/>
        <v>3.7266605448423633E-2</v>
      </c>
      <c r="AA433" s="64"/>
      <c r="AB433" s="64"/>
      <c r="AC433" s="64">
        <f>'From State&amp;Country +Charts'!BR446</f>
        <v>13068</v>
      </c>
      <c r="AD433" s="64">
        <f t="shared" si="461"/>
        <v>170967</v>
      </c>
      <c r="AE433" s="80">
        <f t="shared" si="455"/>
        <v>3.4433626217050595E-2</v>
      </c>
      <c r="AF433" s="64"/>
      <c r="AG433" s="64">
        <f t="shared" si="456"/>
        <v>13068</v>
      </c>
      <c r="AH433" s="64">
        <v>4528</v>
      </c>
      <c r="AI433" s="64">
        <f t="shared" si="457"/>
        <v>8540</v>
      </c>
      <c r="AJ433" s="64">
        <f t="shared" si="462"/>
        <v>74787</v>
      </c>
      <c r="AK433" s="64">
        <f t="shared" si="459"/>
        <v>6232.25</v>
      </c>
      <c r="AL433" s="64">
        <f t="shared" si="463"/>
        <v>96180</v>
      </c>
      <c r="AM433" s="81">
        <v>0.10001530456075911</v>
      </c>
    </row>
    <row r="434" spans="1:39" x14ac:dyDescent="0.3">
      <c r="A434" s="44">
        <v>43617</v>
      </c>
      <c r="B434" s="64">
        <f>'From State&amp;Country +Charts'!H447</f>
        <v>3080</v>
      </c>
      <c r="C434" s="64"/>
      <c r="D434" s="64">
        <f t="shared" si="444"/>
        <v>35925</v>
      </c>
      <c r="E434" s="64"/>
      <c r="F434" s="64">
        <f>'From State&amp;Country +Charts'!AN447</f>
        <v>1391</v>
      </c>
      <c r="G434" s="64"/>
      <c r="H434" s="64">
        <f t="shared" si="445"/>
        <v>17998</v>
      </c>
      <c r="I434" s="64"/>
      <c r="J434" s="64">
        <f>'From State&amp;Country +Charts'!AT447</f>
        <v>841</v>
      </c>
      <c r="K434" s="64"/>
      <c r="L434" s="64">
        <f t="shared" si="446"/>
        <v>9661</v>
      </c>
      <c r="M434" s="64"/>
      <c r="N434">
        <f>'From State&amp;Country +Charts'!F447</f>
        <v>602</v>
      </c>
      <c r="O434" s="64"/>
      <c r="P434" s="64">
        <f t="shared" si="447"/>
        <v>6698</v>
      </c>
      <c r="Q434" s="64"/>
      <c r="R434">
        <f>'From State&amp;Country +Charts'!O447</f>
        <v>468</v>
      </c>
      <c r="S434" s="64"/>
      <c r="T434" s="64">
        <f t="shared" si="448"/>
        <v>5761</v>
      </c>
      <c r="U434" s="64"/>
      <c r="V434" s="79">
        <f t="shared" si="449"/>
        <v>0.22150305645451276</v>
      </c>
      <c r="W434" s="79">
        <f t="shared" si="450"/>
        <v>0.10003595828838548</v>
      </c>
      <c r="X434" s="79">
        <f t="shared" si="451"/>
        <v>6.0481841064365334E-2</v>
      </c>
      <c r="Y434" s="8">
        <f t="shared" si="452"/>
        <v>4.3293779216109315E-2</v>
      </c>
      <c r="Z434" s="8">
        <f t="shared" si="453"/>
        <v>3.3656957928802592E-2</v>
      </c>
      <c r="AA434" s="64"/>
      <c r="AB434" s="64"/>
      <c r="AC434" s="64">
        <f>'From State&amp;Country +Charts'!BR447</f>
        <v>13905</v>
      </c>
      <c r="AD434" s="64">
        <f t="shared" si="461"/>
        <v>167444</v>
      </c>
      <c r="AE434" s="80">
        <f t="shared" si="455"/>
        <v>-0.20214597199908191</v>
      </c>
      <c r="AF434" s="64"/>
      <c r="AG434" s="64">
        <f t="shared" si="456"/>
        <v>13905</v>
      </c>
      <c r="AH434" s="64">
        <v>4359</v>
      </c>
      <c r="AI434" s="64">
        <f t="shared" si="457"/>
        <v>9546</v>
      </c>
      <c r="AJ434" s="64">
        <f t="shared" si="462"/>
        <v>84415</v>
      </c>
      <c r="AK434" s="64">
        <f t="shared" si="459"/>
        <v>7034.583333333333</v>
      </c>
      <c r="AL434" s="64">
        <f t="shared" si="463"/>
        <v>83029</v>
      </c>
      <c r="AM434" s="81">
        <v>9.1262135922330095E-2</v>
      </c>
    </row>
    <row r="435" spans="1:39" x14ac:dyDescent="0.3">
      <c r="A435" s="44">
        <v>43647</v>
      </c>
      <c r="B435" s="64">
        <f>'From State&amp;Country +Charts'!H448</f>
        <v>3509</v>
      </c>
      <c r="C435" s="64"/>
      <c r="D435" s="64">
        <f t="shared" si="444"/>
        <v>35843</v>
      </c>
      <c r="E435" s="64"/>
      <c r="F435" s="64">
        <f>'From State&amp;Country +Charts'!AN448</f>
        <v>1810</v>
      </c>
      <c r="G435" s="64"/>
      <c r="H435" s="64">
        <f t="shared" si="445"/>
        <v>18049</v>
      </c>
      <c r="I435" s="64"/>
      <c r="J435" s="64">
        <f>'From State&amp;Country +Charts'!AT448</f>
        <v>947</v>
      </c>
      <c r="K435" s="64"/>
      <c r="L435" s="64">
        <f t="shared" si="446"/>
        <v>9598</v>
      </c>
      <c r="M435" s="64"/>
      <c r="N435">
        <f>'From State&amp;Country +Charts'!F448</f>
        <v>686</v>
      </c>
      <c r="O435" s="64"/>
      <c r="P435" s="64">
        <f t="shared" si="447"/>
        <v>6800</v>
      </c>
      <c r="Q435" s="64"/>
      <c r="R435">
        <f>'From State&amp;Country +Charts'!O448</f>
        <v>475</v>
      </c>
      <c r="S435" s="64"/>
      <c r="T435" s="64">
        <f t="shared" si="448"/>
        <v>5673</v>
      </c>
      <c r="U435" s="64"/>
      <c r="V435" s="79">
        <f t="shared" si="449"/>
        <v>0.2124992430206504</v>
      </c>
      <c r="W435" s="79">
        <f t="shared" si="450"/>
        <v>0.10961060982256404</v>
      </c>
      <c r="X435" s="79">
        <f t="shared" si="451"/>
        <v>5.7348755525949251E-2</v>
      </c>
      <c r="Y435" s="8">
        <f t="shared" si="452"/>
        <v>4.1543026706231452E-2</v>
      </c>
      <c r="Z435" s="8">
        <f t="shared" si="453"/>
        <v>2.8765215284927027E-2</v>
      </c>
      <c r="AA435" s="64"/>
      <c r="AB435" s="64"/>
      <c r="AC435" s="64">
        <f>'From State&amp;Country +Charts'!BR448</f>
        <v>16513</v>
      </c>
      <c r="AD435" s="64">
        <f t="shared" si="461"/>
        <v>167059</v>
      </c>
      <c r="AE435" s="80">
        <f t="shared" si="455"/>
        <v>-2.2783761391880653E-2</v>
      </c>
      <c r="AF435" s="64"/>
      <c r="AG435" s="64">
        <f t="shared" si="456"/>
        <v>16513</v>
      </c>
      <c r="AH435" s="64">
        <v>5791</v>
      </c>
      <c r="AI435" s="64">
        <f t="shared" si="457"/>
        <v>10722</v>
      </c>
      <c r="AJ435" s="64">
        <f t="shared" si="462"/>
        <v>83358</v>
      </c>
      <c r="AK435" s="64">
        <f t="shared" si="459"/>
        <v>6946.5</v>
      </c>
      <c r="AL435" s="64">
        <f t="shared" si="463"/>
        <v>83701</v>
      </c>
      <c r="AM435" s="81">
        <v>9.6953915097196142E-2</v>
      </c>
    </row>
    <row r="436" spans="1:39" x14ac:dyDescent="0.3">
      <c r="A436" s="44">
        <v>43678</v>
      </c>
      <c r="B436" s="64">
        <f>'From State&amp;Country +Charts'!H449</f>
        <v>3584</v>
      </c>
      <c r="C436" s="64"/>
      <c r="D436" s="64">
        <f t="shared" si="444"/>
        <v>34870</v>
      </c>
      <c r="E436" s="64"/>
      <c r="F436" s="64">
        <f>'From State&amp;Country +Charts'!AN449</f>
        <v>2000</v>
      </c>
      <c r="G436" s="64"/>
      <c r="H436" s="64">
        <f t="shared" si="445"/>
        <v>17785</v>
      </c>
      <c r="I436" s="64"/>
      <c r="J436" s="64">
        <f>'From State&amp;Country +Charts'!AT449</f>
        <v>1009</v>
      </c>
      <c r="K436" s="64"/>
      <c r="L436" s="64">
        <f t="shared" si="446"/>
        <v>9361</v>
      </c>
      <c r="M436" s="64"/>
      <c r="N436">
        <f>'From State&amp;Country +Charts'!F449</f>
        <v>630</v>
      </c>
      <c r="O436" s="64"/>
      <c r="P436" s="64">
        <f t="shared" si="447"/>
        <v>6577</v>
      </c>
      <c r="Q436" s="64"/>
      <c r="R436">
        <f>'From State&amp;Country +Charts'!O449</f>
        <v>546</v>
      </c>
      <c r="S436" s="64"/>
      <c r="T436" s="64">
        <f t="shared" si="448"/>
        <v>5512</v>
      </c>
      <c r="U436" s="64"/>
      <c r="V436" s="79">
        <f t="shared" si="449"/>
        <v>0.20370580879845401</v>
      </c>
      <c r="W436" s="79">
        <f t="shared" si="450"/>
        <v>0.11367511651699443</v>
      </c>
      <c r="X436" s="79">
        <f t="shared" si="451"/>
        <v>5.734909628282369E-2</v>
      </c>
      <c r="Y436" s="8">
        <f t="shared" si="452"/>
        <v>3.5807661702853245E-2</v>
      </c>
      <c r="Z436" s="8">
        <f t="shared" si="453"/>
        <v>3.1033306809139478E-2</v>
      </c>
      <c r="AA436" s="64"/>
      <c r="AB436" s="64"/>
      <c r="AC436" s="64">
        <f>'From State&amp;Country +Charts'!BR449</f>
        <v>17594</v>
      </c>
      <c r="AD436" s="64">
        <f t="shared" si="461"/>
        <v>163194</v>
      </c>
      <c r="AE436" s="80">
        <f t="shared" si="455"/>
        <v>-0.18011090917563721</v>
      </c>
      <c r="AF436" s="64"/>
      <c r="AG436" s="64">
        <f t="shared" si="456"/>
        <v>17594</v>
      </c>
      <c r="AH436" s="64">
        <v>5661</v>
      </c>
      <c r="AI436" s="64">
        <f t="shared" si="457"/>
        <v>11933</v>
      </c>
      <c r="AJ436" s="64">
        <f t="shared" si="462"/>
        <v>82876</v>
      </c>
      <c r="AK436" s="64">
        <f t="shared" si="459"/>
        <v>6906.333333333333</v>
      </c>
      <c r="AL436" s="64">
        <f t="shared" si="463"/>
        <v>80318</v>
      </c>
      <c r="AM436" s="81">
        <v>9.7533249971581221E-2</v>
      </c>
    </row>
    <row r="437" spans="1:39" x14ac:dyDescent="0.3">
      <c r="A437" s="44">
        <v>43709</v>
      </c>
      <c r="B437" s="64">
        <f>'From State&amp;Country +Charts'!H450</f>
        <v>3320</v>
      </c>
      <c r="C437" s="64"/>
      <c r="D437" s="64">
        <f t="shared" si="444"/>
        <v>34945</v>
      </c>
      <c r="E437" s="64"/>
      <c r="F437" s="64">
        <f>'From State&amp;Country +Charts'!AN450</f>
        <v>1734</v>
      </c>
      <c r="G437" s="64"/>
      <c r="H437" s="64">
        <f t="shared" si="445"/>
        <v>18038</v>
      </c>
      <c r="I437" s="64"/>
      <c r="J437" s="64">
        <f>'From State&amp;Country +Charts'!AT450</f>
        <v>932</v>
      </c>
      <c r="K437" s="64"/>
      <c r="L437" s="64">
        <f t="shared" si="446"/>
        <v>9428</v>
      </c>
      <c r="M437" s="64"/>
      <c r="N437">
        <f>'From State&amp;Country +Charts'!F450</f>
        <v>580</v>
      </c>
      <c r="O437" s="64"/>
      <c r="P437" s="64">
        <f t="shared" si="447"/>
        <v>6547</v>
      </c>
      <c r="Q437" s="64"/>
      <c r="R437">
        <f>'From State&amp;Country +Charts'!O450</f>
        <v>439</v>
      </c>
      <c r="S437" s="64"/>
      <c r="T437" s="64">
        <f t="shared" si="448"/>
        <v>5437</v>
      </c>
      <c r="U437" s="64"/>
      <c r="V437" s="79">
        <f t="shared" si="449"/>
        <v>0.21111535037517487</v>
      </c>
      <c r="W437" s="79">
        <f t="shared" si="450"/>
        <v>0.11026325829835941</v>
      </c>
      <c r="X437" s="79">
        <f t="shared" si="451"/>
        <v>5.926491161134427E-2</v>
      </c>
      <c r="Y437" s="8">
        <f t="shared" si="452"/>
        <v>3.6881597354699223E-2</v>
      </c>
      <c r="Z437" s="8">
        <f t="shared" si="453"/>
        <v>2.791555385984993E-2</v>
      </c>
      <c r="AA437" s="64"/>
      <c r="AB437" s="64"/>
      <c r="AC437" s="64">
        <f>'From State&amp;Country +Charts'!BR450</f>
        <v>15726</v>
      </c>
      <c r="AD437" s="64">
        <f t="shared" si="461"/>
        <v>163599</v>
      </c>
      <c r="AE437" s="80">
        <f t="shared" si="455"/>
        <v>2.6434305854709184E-2</v>
      </c>
      <c r="AF437" s="64"/>
      <c r="AG437" s="64">
        <f t="shared" si="456"/>
        <v>15726</v>
      </c>
      <c r="AH437" s="64">
        <v>4934</v>
      </c>
      <c r="AI437" s="64">
        <f t="shared" si="457"/>
        <v>10792</v>
      </c>
      <c r="AJ437" s="64">
        <f t="shared" si="462"/>
        <v>87293</v>
      </c>
      <c r="AK437" s="64">
        <f t="shared" si="459"/>
        <v>7274.416666666667</v>
      </c>
      <c r="AL437" s="64">
        <f t="shared" si="463"/>
        <v>76306</v>
      </c>
      <c r="AM437" s="81">
        <v>9.7545466107083811E-2</v>
      </c>
    </row>
    <row r="438" spans="1:39" x14ac:dyDescent="0.3">
      <c r="A438" s="44">
        <v>43739</v>
      </c>
      <c r="B438" s="64">
        <f>'From State&amp;Country +Charts'!H451</f>
        <v>3185</v>
      </c>
      <c r="C438" s="64"/>
      <c r="D438" s="64">
        <f t="shared" ref="D438:D441" si="464">SUM(B427:B438)</f>
        <v>34802</v>
      </c>
      <c r="E438" s="64"/>
      <c r="F438" s="64">
        <f>'From State&amp;Country +Charts'!AN451</f>
        <v>1714</v>
      </c>
      <c r="G438" s="64"/>
      <c r="H438" s="64">
        <f t="shared" ref="H438:H441" si="465">SUM(F427:F438)</f>
        <v>17977</v>
      </c>
      <c r="I438" s="64"/>
      <c r="J438" s="64">
        <f>'From State&amp;Country +Charts'!AT451</f>
        <v>874</v>
      </c>
      <c r="K438" s="64"/>
      <c r="L438" s="64">
        <f t="shared" ref="L438:L441" si="466">SUM(J427:J438)</f>
        <v>9385</v>
      </c>
      <c r="M438" s="64"/>
      <c r="N438">
        <f>'From State&amp;Country +Charts'!F451</f>
        <v>591</v>
      </c>
      <c r="O438" s="64"/>
      <c r="P438" s="64">
        <f t="shared" ref="P438:P441" si="467">SUM(N427:N438)</f>
        <v>6483</v>
      </c>
      <c r="Q438" s="64"/>
      <c r="R438">
        <f>'From State&amp;Country +Charts'!O451</f>
        <v>515</v>
      </c>
      <c r="S438" s="64"/>
      <c r="T438" s="64">
        <f t="shared" ref="T438:T441" si="468">SUM(R427:R438)</f>
        <v>5390</v>
      </c>
      <c r="U438" s="64"/>
      <c r="V438" s="79">
        <f t="shared" ref="V438:V441" si="469">B438/AC438</f>
        <v>0.20425832104149297</v>
      </c>
      <c r="W438" s="79">
        <f t="shared" ref="W438:W441" si="470">F438/AC438</f>
        <v>0.1099211184505868</v>
      </c>
      <c r="X438" s="79">
        <f t="shared" ref="X438:X441" si="471">J438/AC438</f>
        <v>5.6050792022061181E-2</v>
      </c>
      <c r="Y438" s="8">
        <f t="shared" ref="Y438:Y441" si="472">N438/AC438</f>
        <v>3.7901622522926955E-2</v>
      </c>
      <c r="Z438" s="8">
        <f t="shared" ref="Z438:Z441" si="473">R438/AC438</f>
        <v>3.3027640607965113E-2</v>
      </c>
      <c r="AA438" s="64"/>
      <c r="AB438" s="64"/>
      <c r="AC438" s="64">
        <f>'From State&amp;Country +Charts'!BR451</f>
        <v>15593</v>
      </c>
      <c r="AD438" s="64">
        <f t="shared" ref="AD438" si="474">SUM(AC427:AC438)</f>
        <v>163212</v>
      </c>
      <c r="AE438" s="80">
        <f t="shared" ref="AE438:AE441" si="475">(AC438/AC426)-1</f>
        <v>-2.4217772215269107E-2</v>
      </c>
      <c r="AF438" s="64"/>
      <c r="AG438" s="64">
        <f t="shared" ref="AG438:AG441" si="476">AC438</f>
        <v>15593</v>
      </c>
      <c r="AH438" s="64">
        <v>6542</v>
      </c>
      <c r="AI438" s="64">
        <f t="shared" ref="AI438:AI441" si="477">AG438-AH438</f>
        <v>9051</v>
      </c>
      <c r="AJ438" s="64">
        <f t="shared" ref="AJ438" si="478">SUM(AI427:AI438)</f>
        <v>97510</v>
      </c>
      <c r="AK438" s="64">
        <f t="shared" ref="AK438:AK441" si="479">AJ438/12</f>
        <v>8125.833333333333</v>
      </c>
      <c r="AL438" s="64">
        <f t="shared" ref="AL438" si="480">SUM(AH427:AH438)</f>
        <v>65702</v>
      </c>
      <c r="AM438" s="81">
        <v>9.3695889181042782E-2</v>
      </c>
    </row>
    <row r="439" spans="1:39" x14ac:dyDescent="0.3">
      <c r="A439" s="44">
        <v>43770</v>
      </c>
      <c r="B439" s="64">
        <f>'From State&amp;Country +Charts'!H452</f>
        <v>2528</v>
      </c>
      <c r="C439" s="64"/>
      <c r="D439" s="64">
        <f t="shared" si="464"/>
        <v>34775</v>
      </c>
      <c r="E439" s="64"/>
      <c r="F439" s="64">
        <f>'From State&amp;Country +Charts'!AN452</f>
        <v>1323</v>
      </c>
      <c r="G439" s="64"/>
      <c r="H439" s="64">
        <f t="shared" si="465"/>
        <v>18072</v>
      </c>
      <c r="I439" s="64"/>
      <c r="J439" s="64">
        <f>'From State&amp;Country +Charts'!AT452</f>
        <v>687</v>
      </c>
      <c r="K439" s="64"/>
      <c r="L439" s="64">
        <f t="shared" si="466"/>
        <v>9403</v>
      </c>
      <c r="M439" s="64"/>
      <c r="N439">
        <f>'From State&amp;Country +Charts'!F452</f>
        <v>492</v>
      </c>
      <c r="O439" s="64"/>
      <c r="P439" s="64">
        <f t="shared" si="467"/>
        <v>6511</v>
      </c>
      <c r="Q439" s="64"/>
      <c r="R439">
        <f>'From State&amp;Country +Charts'!O452</f>
        <v>418</v>
      </c>
      <c r="S439" s="64"/>
      <c r="T439" s="64">
        <f t="shared" si="468"/>
        <v>5401</v>
      </c>
      <c r="U439" s="64"/>
      <c r="V439" s="79">
        <f t="shared" si="469"/>
        <v>0.21195606606858389</v>
      </c>
      <c r="W439" s="79">
        <f t="shared" si="470"/>
        <v>0.11092479248763309</v>
      </c>
      <c r="X439" s="79">
        <f t="shared" si="471"/>
        <v>5.7600402448226715E-2</v>
      </c>
      <c r="Y439" s="8">
        <f t="shared" si="472"/>
        <v>4.1250943238031357E-2</v>
      </c>
      <c r="Z439" s="8">
        <f t="shared" si="473"/>
        <v>3.504653307621363E-2</v>
      </c>
      <c r="AA439" s="64"/>
      <c r="AB439" s="64"/>
      <c r="AC439" s="64">
        <f>'From State&amp;Country +Charts'!BR452</f>
        <v>11927</v>
      </c>
      <c r="AD439" s="64">
        <f t="shared" ref="AD439:AD441" si="481">SUM(AC428:AC439)</f>
        <v>163388</v>
      </c>
      <c r="AE439" s="80">
        <f t="shared" si="475"/>
        <v>1.497744872776785E-2</v>
      </c>
      <c r="AF439" s="64"/>
      <c r="AG439" s="64">
        <f t="shared" si="476"/>
        <v>11927</v>
      </c>
      <c r="AH439" s="64">
        <v>5346</v>
      </c>
      <c r="AI439" s="64">
        <f t="shared" si="477"/>
        <v>6581</v>
      </c>
      <c r="AJ439" s="64">
        <f t="shared" ref="AJ439:AJ441" si="482">SUM(AI428:AI439)</f>
        <v>99634</v>
      </c>
      <c r="AK439" s="64">
        <f t="shared" si="479"/>
        <v>8302.8333333333339</v>
      </c>
      <c r="AL439" s="64">
        <f t="shared" ref="AL439:AL441" si="483">SUM(AH428:AH439)</f>
        <v>63754</v>
      </c>
      <c r="AM439" s="81">
        <v>9.3233839188396075E-2</v>
      </c>
    </row>
    <row r="440" spans="1:39" x14ac:dyDescent="0.3">
      <c r="A440" s="44">
        <v>43800</v>
      </c>
      <c r="B440" s="64">
        <f>'From State&amp;Country +Charts'!H453</f>
        <v>2506</v>
      </c>
      <c r="C440" s="64"/>
      <c r="D440" s="64">
        <f t="shared" si="464"/>
        <v>34976</v>
      </c>
      <c r="E440" s="64"/>
      <c r="F440" s="64">
        <f>'From State&amp;Country +Charts'!AN453</f>
        <v>1279</v>
      </c>
      <c r="G440" s="64"/>
      <c r="H440" s="64">
        <f t="shared" si="465"/>
        <v>18140</v>
      </c>
      <c r="I440" s="64"/>
      <c r="J440" s="64">
        <f>'From State&amp;Country +Charts'!AT453</f>
        <v>682</v>
      </c>
      <c r="K440" s="64"/>
      <c r="L440" s="64">
        <f t="shared" si="466"/>
        <v>9518</v>
      </c>
      <c r="M440" s="64"/>
      <c r="N440">
        <f>'From State&amp;Country +Charts'!F453</f>
        <v>414</v>
      </c>
      <c r="O440" s="64"/>
      <c r="P440" s="64">
        <f t="shared" si="467"/>
        <v>6521</v>
      </c>
      <c r="Q440" s="64"/>
      <c r="R440">
        <f>'From State&amp;Country +Charts'!O453</f>
        <v>378</v>
      </c>
      <c r="S440" s="64"/>
      <c r="T440" s="64">
        <f t="shared" si="468"/>
        <v>5419</v>
      </c>
      <c r="U440" s="64"/>
      <c r="V440" s="79">
        <f t="shared" si="469"/>
        <v>0.22279516358463727</v>
      </c>
      <c r="W440" s="79">
        <f t="shared" si="470"/>
        <v>0.11370910384068279</v>
      </c>
      <c r="X440" s="79">
        <f t="shared" si="471"/>
        <v>6.0633001422475109E-2</v>
      </c>
      <c r="Y440" s="8">
        <f t="shared" si="472"/>
        <v>3.6806543385490754E-2</v>
      </c>
      <c r="Z440" s="8">
        <f t="shared" si="473"/>
        <v>3.3605974395448081E-2</v>
      </c>
      <c r="AA440" s="64"/>
      <c r="AB440" s="64"/>
      <c r="AC440" s="64">
        <f>'From State&amp;Country +Charts'!BR453</f>
        <v>11248</v>
      </c>
      <c r="AD440" s="64">
        <f t="shared" si="481"/>
        <v>164024</v>
      </c>
      <c r="AE440" s="80">
        <f t="shared" si="475"/>
        <v>5.9932152280437245E-2</v>
      </c>
      <c r="AF440" s="64"/>
      <c r="AG440" s="64">
        <f t="shared" si="476"/>
        <v>11248</v>
      </c>
      <c r="AH440" s="64">
        <v>5374</v>
      </c>
      <c r="AI440" s="64">
        <f t="shared" si="477"/>
        <v>5874</v>
      </c>
      <c r="AJ440" s="64">
        <f t="shared" si="482"/>
        <v>98634</v>
      </c>
      <c r="AK440" s="64">
        <f t="shared" si="479"/>
        <v>8219.5</v>
      </c>
      <c r="AL440" s="64">
        <f t="shared" si="483"/>
        <v>65390</v>
      </c>
      <c r="AM440" s="81">
        <v>0.1033072546230441</v>
      </c>
    </row>
    <row r="441" spans="1:39" x14ac:dyDescent="0.3">
      <c r="A441" s="44">
        <v>43831</v>
      </c>
      <c r="B441" s="64">
        <f>'From State&amp;Country +Charts'!H454</f>
        <v>2700</v>
      </c>
      <c r="C441" s="64"/>
      <c r="D441" s="64">
        <f t="shared" si="464"/>
        <v>34774</v>
      </c>
      <c r="E441" s="64"/>
      <c r="F441" s="64">
        <f>'From State&amp;Country +Charts'!AN454</f>
        <v>1515</v>
      </c>
      <c r="G441" s="64"/>
      <c r="H441" s="64">
        <f t="shared" si="465"/>
        <v>18209</v>
      </c>
      <c r="I441" s="64"/>
      <c r="J441" s="64">
        <f>'From State&amp;Country +Charts'!AT454</f>
        <v>771</v>
      </c>
      <c r="K441" s="64"/>
      <c r="L441" s="64">
        <f t="shared" si="466"/>
        <v>9594</v>
      </c>
      <c r="M441" s="64"/>
      <c r="N441">
        <f>'From State&amp;Country +Charts'!F454</f>
        <v>548</v>
      </c>
      <c r="O441" s="64"/>
      <c r="P441" s="64">
        <f t="shared" si="467"/>
        <v>6561</v>
      </c>
      <c r="Q441" s="64"/>
      <c r="R441">
        <f>'From State&amp;Country +Charts'!O454</f>
        <v>469</v>
      </c>
      <c r="S441" s="64"/>
      <c r="T441" s="64">
        <f t="shared" si="468"/>
        <v>5434</v>
      </c>
      <c r="U441" s="64"/>
      <c r="V441" s="79">
        <f t="shared" si="469"/>
        <v>0.20764438975621011</v>
      </c>
      <c r="W441" s="79">
        <f t="shared" si="470"/>
        <v>0.11651157425209567</v>
      </c>
      <c r="X441" s="79">
        <f t="shared" si="471"/>
        <v>5.9294009074828888E-2</v>
      </c>
      <c r="Y441" s="8">
        <f t="shared" si="472"/>
        <v>4.2144120587556719E-2</v>
      </c>
      <c r="Z441" s="8">
        <f t="shared" si="473"/>
        <v>3.6068599553949088E-2</v>
      </c>
      <c r="AA441" s="64"/>
      <c r="AB441" s="64"/>
      <c r="AC441" s="64">
        <f>'From State&amp;Country +Charts'!BR454</f>
        <v>13003</v>
      </c>
      <c r="AD441" s="64">
        <f t="shared" si="481"/>
        <v>164114</v>
      </c>
      <c r="AE441" s="80">
        <f t="shared" si="475"/>
        <v>6.9697204367691334E-3</v>
      </c>
      <c r="AF441" s="64"/>
      <c r="AG441" s="64">
        <f t="shared" si="476"/>
        <v>13003</v>
      </c>
      <c r="AH441" s="64">
        <v>6486</v>
      </c>
      <c r="AI441" s="64">
        <f t="shared" si="477"/>
        <v>6517</v>
      </c>
      <c r="AJ441" s="64">
        <f t="shared" si="482"/>
        <v>96727</v>
      </c>
      <c r="AK441" s="64">
        <f t="shared" si="479"/>
        <v>8060.583333333333</v>
      </c>
      <c r="AL441" s="64">
        <f t="shared" si="483"/>
        <v>67387</v>
      </c>
      <c r="AM441" s="81">
        <v>0.10382219487810505</v>
      </c>
    </row>
    <row r="442" spans="1:39" x14ac:dyDescent="0.3">
      <c r="A442" s="44">
        <v>43862</v>
      </c>
      <c r="B442" s="64">
        <f>'From State&amp;Country +Charts'!H455</f>
        <v>2696</v>
      </c>
      <c r="C442" s="64"/>
      <c r="D442" s="64">
        <f t="shared" ref="D442:D451" si="484">SUM(B431:B442)</f>
        <v>35352</v>
      </c>
      <c r="E442" s="64"/>
      <c r="F442" s="64">
        <f>'From State&amp;Country +Charts'!AN455</f>
        <v>1461</v>
      </c>
      <c r="G442" s="64"/>
      <c r="H442" s="64">
        <f t="shared" ref="H442:H451" si="485">SUM(F431:F442)</f>
        <v>18632</v>
      </c>
      <c r="I442" s="64"/>
      <c r="J442" s="64">
        <f>'From State&amp;Country +Charts'!AT455</f>
        <v>809</v>
      </c>
      <c r="K442" s="64"/>
      <c r="L442" s="64">
        <f t="shared" ref="L442:L451" si="486">SUM(J431:J442)</f>
        <v>9804</v>
      </c>
      <c r="M442" s="64"/>
      <c r="N442">
        <f>'From State&amp;Country +Charts'!F455</f>
        <v>501</v>
      </c>
      <c r="O442" s="64"/>
      <c r="P442" s="64">
        <f t="shared" ref="P442:P451" si="487">SUM(N431:N442)</f>
        <v>6682</v>
      </c>
      <c r="Q442" s="64"/>
      <c r="R442">
        <f>'From State&amp;Country +Charts'!O455</f>
        <v>443</v>
      </c>
      <c r="S442" s="64"/>
      <c r="T442" s="64">
        <f t="shared" ref="T442:T451" si="488">SUM(R431:R442)</f>
        <v>5543</v>
      </c>
      <c r="U442" s="64"/>
      <c r="V442" s="79">
        <f t="shared" ref="V442:V443" si="489">B442/AC442</f>
        <v>0.20858800773694391</v>
      </c>
      <c r="W442" s="79">
        <f t="shared" ref="W442:W443" si="490">F442/AC442</f>
        <v>0.11303675048355899</v>
      </c>
      <c r="X442" s="79">
        <f t="shared" ref="X442:X443" si="491">J442/AC442</f>
        <v>6.2591876208897487E-2</v>
      </c>
      <c r="Y442" s="8">
        <f t="shared" ref="Y442:Y443" si="492">N442/AC442</f>
        <v>3.8762088974854933E-2</v>
      </c>
      <c r="Z442" s="8">
        <f t="shared" ref="Z442:Z443" si="493">R442/AC442</f>
        <v>3.4274661508704063E-2</v>
      </c>
      <c r="AA442" s="64"/>
      <c r="AB442" s="64"/>
      <c r="AC442" s="64">
        <f>'From State&amp;Country +Charts'!BR455</f>
        <v>12925</v>
      </c>
      <c r="AD442" s="64">
        <f t="shared" ref="AD442" si="494">SUM(AC431:AC442)</f>
        <v>167320</v>
      </c>
      <c r="AE442" s="80">
        <f t="shared" ref="AE442:AE451" si="495">(AC442/AC430)-1</f>
        <v>0.329869328120177</v>
      </c>
      <c r="AF442" s="64"/>
      <c r="AG442" s="64">
        <f t="shared" ref="AG442:AG451" si="496">AC442</f>
        <v>12925</v>
      </c>
      <c r="AH442" s="64">
        <v>5743</v>
      </c>
      <c r="AI442" s="64">
        <f t="shared" ref="AI442:AI451" si="497">AG442-AH442</f>
        <v>7182</v>
      </c>
      <c r="AJ442" s="64">
        <f t="shared" ref="AJ442" si="498">SUM(AI431:AI442)</f>
        <v>97854</v>
      </c>
      <c r="AK442" s="64">
        <f t="shared" ref="AK442:AK451" si="499">AJ442/12</f>
        <v>8154.5</v>
      </c>
      <c r="AL442" s="64">
        <f t="shared" ref="AL442" si="500">SUM(AH431:AH442)</f>
        <v>69466</v>
      </c>
      <c r="AM442" s="81">
        <v>9.5319148936170217E-2</v>
      </c>
    </row>
    <row r="443" spans="1:39" x14ac:dyDescent="0.3">
      <c r="A443" s="44">
        <v>43891</v>
      </c>
      <c r="B443" s="64">
        <f>'From State&amp;Country +Charts'!H456</f>
        <v>1546</v>
      </c>
      <c r="C443" s="64"/>
      <c r="D443" s="64">
        <f t="shared" si="484"/>
        <v>34013</v>
      </c>
      <c r="E443" s="64"/>
      <c r="F443" s="64">
        <f>'From State&amp;Country +Charts'!AN456</f>
        <v>894</v>
      </c>
      <c r="G443" s="64"/>
      <c r="H443" s="64">
        <f t="shared" si="485"/>
        <v>18041</v>
      </c>
      <c r="I443" s="64"/>
      <c r="J443" s="64">
        <f>'From State&amp;Country +Charts'!AT456</f>
        <v>373</v>
      </c>
      <c r="K443" s="64"/>
      <c r="L443" s="64">
        <f t="shared" si="486"/>
        <v>9411</v>
      </c>
      <c r="M443" s="64"/>
      <c r="N443">
        <f>'From State&amp;Country +Charts'!F456</f>
        <v>310</v>
      </c>
      <c r="O443" s="64"/>
      <c r="P443" s="64">
        <f t="shared" si="487"/>
        <v>6464</v>
      </c>
      <c r="Q443" s="64"/>
      <c r="R443">
        <f>'From State&amp;Country +Charts'!O456</f>
        <v>268</v>
      </c>
      <c r="S443" s="64"/>
      <c r="T443" s="64">
        <f t="shared" si="488"/>
        <v>5330</v>
      </c>
      <c r="U443" s="64"/>
      <c r="V443" s="79">
        <f t="shared" si="489"/>
        <v>0.20994024986420423</v>
      </c>
      <c r="W443" s="79">
        <f t="shared" si="490"/>
        <v>0.121401412275937</v>
      </c>
      <c r="X443" s="79">
        <f t="shared" si="491"/>
        <v>5.0651819663226509E-2</v>
      </c>
      <c r="Y443" s="8">
        <f t="shared" si="492"/>
        <v>4.2096686583378597E-2</v>
      </c>
      <c r="Z443" s="8">
        <f t="shared" si="493"/>
        <v>3.6393264530146657E-2</v>
      </c>
      <c r="AA443" s="64"/>
      <c r="AB443" s="64"/>
      <c r="AC443" s="64">
        <f>'From State&amp;Country +Charts'!BR456</f>
        <v>7364</v>
      </c>
      <c r="AD443" s="64">
        <f t="shared" ref="AD443:AD451" si="501">SUM(AC432:AC443)</f>
        <v>161221</v>
      </c>
      <c r="AE443" s="80">
        <f t="shared" si="495"/>
        <v>-0.45301938646661222</v>
      </c>
      <c r="AF443" s="64"/>
      <c r="AG443" s="64">
        <f t="shared" si="496"/>
        <v>7364</v>
      </c>
      <c r="AH443" s="64">
        <v>3589</v>
      </c>
      <c r="AI443" s="64">
        <f t="shared" si="497"/>
        <v>3775</v>
      </c>
      <c r="AJ443" s="64">
        <f t="shared" ref="AJ443:AJ451" si="502">SUM(AI432:AI443)</f>
        <v>97218</v>
      </c>
      <c r="AK443" s="64">
        <f t="shared" si="499"/>
        <v>8101.5</v>
      </c>
      <c r="AL443" s="64">
        <f t="shared" ref="AL443:AL451" si="503">SUM(AH432:AH443)</f>
        <v>64003</v>
      </c>
      <c r="AM443" s="81">
        <v>0.11556219445953286</v>
      </c>
    </row>
    <row r="444" spans="1:39" x14ac:dyDescent="0.3">
      <c r="A444" s="44">
        <v>43922</v>
      </c>
      <c r="B444" s="64">
        <f>'From State&amp;Country +Charts'!H457</f>
        <v>0</v>
      </c>
      <c r="C444" s="64"/>
      <c r="D444" s="64">
        <f t="shared" si="484"/>
        <v>31385</v>
      </c>
      <c r="E444" s="64"/>
      <c r="F444" s="64">
        <f>'From State&amp;Country +Charts'!AN457</f>
        <v>0</v>
      </c>
      <c r="G444" s="64"/>
      <c r="H444" s="64">
        <f t="shared" si="485"/>
        <v>16629</v>
      </c>
      <c r="I444" s="64"/>
      <c r="J444" s="64">
        <f>'From State&amp;Country +Charts'!AT457</f>
        <v>0</v>
      </c>
      <c r="K444" s="64"/>
      <c r="L444" s="64">
        <f t="shared" si="486"/>
        <v>8666</v>
      </c>
      <c r="M444" s="64"/>
      <c r="N444">
        <f>'From State&amp;Country +Charts'!F457</f>
        <v>0</v>
      </c>
      <c r="O444" s="64"/>
      <c r="P444" s="64">
        <f t="shared" si="487"/>
        <v>5922</v>
      </c>
      <c r="Q444" s="64"/>
      <c r="R444">
        <f>'From State&amp;Country +Charts'!O457</f>
        <v>0</v>
      </c>
      <c r="S444" s="64"/>
      <c r="T444" s="64">
        <f t="shared" si="488"/>
        <v>4906</v>
      </c>
      <c r="U444" s="64"/>
      <c r="V444" s="79">
        <f>IFERROR(B444/AC444,0)</f>
        <v>0</v>
      </c>
      <c r="W444" s="79">
        <f>IFERROR(F444/AC444,0)</f>
        <v>0</v>
      </c>
      <c r="X444" s="79">
        <f>IFERROR(J444/AC444,0)</f>
        <v>0</v>
      </c>
      <c r="Y444" s="8">
        <f>IFERROR(N444/AC444,0)</f>
        <v>0</v>
      </c>
      <c r="Z444" s="8">
        <f>IFERROR(R444/AC444,0)</f>
        <v>0</v>
      </c>
      <c r="AA444" s="64"/>
      <c r="AB444" s="64"/>
      <c r="AC444" s="64">
        <f>'From State&amp;Country +Charts'!BR457</f>
        <v>0</v>
      </c>
      <c r="AD444" s="64">
        <f t="shared" si="501"/>
        <v>148866</v>
      </c>
      <c r="AE444" s="80">
        <f t="shared" si="495"/>
        <v>-1</v>
      </c>
      <c r="AF444" s="64"/>
      <c r="AG444" s="64">
        <f t="shared" si="496"/>
        <v>0</v>
      </c>
      <c r="AH444" s="64">
        <v>1836</v>
      </c>
      <c r="AI444" s="64">
        <f t="shared" si="497"/>
        <v>-1836</v>
      </c>
      <c r="AJ444" s="64">
        <f t="shared" si="502"/>
        <v>88677</v>
      </c>
      <c r="AK444" s="64">
        <f t="shared" si="499"/>
        <v>7389.75</v>
      </c>
      <c r="AL444" s="64">
        <f t="shared" si="503"/>
        <v>60189</v>
      </c>
      <c r="AM444" s="81">
        <v>0</v>
      </c>
    </row>
    <row r="445" spans="1:39" x14ac:dyDescent="0.3">
      <c r="A445" s="44">
        <v>43952</v>
      </c>
      <c r="B445" s="64">
        <f>'From State&amp;Country +Charts'!H458</f>
        <v>3</v>
      </c>
      <c r="C445" s="64"/>
      <c r="D445" s="64">
        <f t="shared" si="484"/>
        <v>28657</v>
      </c>
      <c r="E445" s="64"/>
      <c r="F445" s="64">
        <f>'From State&amp;Country +Charts'!AN458</f>
        <v>2</v>
      </c>
      <c r="G445" s="64"/>
      <c r="H445" s="64">
        <f t="shared" si="485"/>
        <v>15123</v>
      </c>
      <c r="I445" s="64"/>
      <c r="J445" s="64">
        <f>'From State&amp;Country +Charts'!AT458</f>
        <v>2</v>
      </c>
      <c r="K445" s="64"/>
      <c r="L445" s="64">
        <f t="shared" si="486"/>
        <v>7927</v>
      </c>
      <c r="M445" s="64"/>
      <c r="N445">
        <f>'From State&amp;Country +Charts'!F458</f>
        <v>1</v>
      </c>
      <c r="O445" s="64"/>
      <c r="P445" s="64">
        <f t="shared" si="487"/>
        <v>5355</v>
      </c>
      <c r="Q445" s="64"/>
      <c r="R445">
        <f>'From State&amp;Country +Charts'!O458</f>
        <v>0</v>
      </c>
      <c r="S445" s="64"/>
      <c r="T445" s="64">
        <f t="shared" si="488"/>
        <v>4419</v>
      </c>
      <c r="U445" s="64"/>
      <c r="V445" s="79">
        <f t="shared" ref="V445:V451" si="504">B445/AC445</f>
        <v>0.13043478260869565</v>
      </c>
      <c r="W445" s="79">
        <f t="shared" ref="W445:W451" si="505">F445/AC445</f>
        <v>8.6956521739130432E-2</v>
      </c>
      <c r="X445" s="79">
        <f t="shared" ref="X445:X451" si="506">J445/AC445</f>
        <v>8.6956521739130432E-2</v>
      </c>
      <c r="Y445" s="8">
        <f t="shared" ref="Y445:Y451" si="507">N445/AC445</f>
        <v>4.3478260869565216E-2</v>
      </c>
      <c r="Z445" s="8">
        <f t="shared" ref="Z445:Z451" si="508">R445/AC445</f>
        <v>0</v>
      </c>
      <c r="AA445" s="64"/>
      <c r="AB445" s="64"/>
      <c r="AC445" s="64">
        <f>'From State&amp;Country +Charts'!BR458</f>
        <v>23</v>
      </c>
      <c r="AD445" s="64">
        <f t="shared" si="501"/>
        <v>135821</v>
      </c>
      <c r="AE445" s="80">
        <f t="shared" si="495"/>
        <v>-0.99823997551270283</v>
      </c>
      <c r="AF445" s="64"/>
      <c r="AG445" s="64">
        <f t="shared" si="496"/>
        <v>23</v>
      </c>
      <c r="AH445" s="64">
        <v>3702</v>
      </c>
      <c r="AI445" s="64">
        <f t="shared" si="497"/>
        <v>-3679</v>
      </c>
      <c r="AJ445" s="64">
        <f t="shared" si="502"/>
        <v>76458</v>
      </c>
      <c r="AK445" s="64">
        <f t="shared" si="499"/>
        <v>6371.5</v>
      </c>
      <c r="AL445" s="64">
        <f t="shared" si="503"/>
        <v>59363</v>
      </c>
      <c r="AM445" s="81">
        <v>0</v>
      </c>
    </row>
    <row r="446" spans="1:39" x14ac:dyDescent="0.3">
      <c r="A446" s="44">
        <v>43983</v>
      </c>
      <c r="B446" s="64">
        <f>'From State&amp;Country +Charts'!H459</f>
        <v>338</v>
      </c>
      <c r="C446" s="64"/>
      <c r="D446" s="64">
        <f t="shared" si="484"/>
        <v>25915</v>
      </c>
      <c r="E446" s="64"/>
      <c r="F446" s="64">
        <f>'From State&amp;Country +Charts'!AN459</f>
        <v>85</v>
      </c>
      <c r="G446" s="64"/>
      <c r="H446" s="64">
        <f t="shared" si="485"/>
        <v>13817</v>
      </c>
      <c r="I446" s="64"/>
      <c r="J446" s="64">
        <f>'From State&amp;Country +Charts'!AT459</f>
        <v>78</v>
      </c>
      <c r="K446" s="64"/>
      <c r="L446" s="64">
        <f t="shared" si="486"/>
        <v>7164</v>
      </c>
      <c r="M446" s="64"/>
      <c r="N446">
        <f>'From State&amp;Country +Charts'!F459</f>
        <v>62</v>
      </c>
      <c r="O446" s="64"/>
      <c r="P446" s="64">
        <f t="shared" si="487"/>
        <v>4815</v>
      </c>
      <c r="Q446" s="64"/>
      <c r="R446">
        <f>'From State&amp;Country +Charts'!O459</f>
        <v>41</v>
      </c>
      <c r="S446" s="64"/>
      <c r="T446" s="64">
        <f t="shared" si="488"/>
        <v>3992</v>
      </c>
      <c r="U446" s="64"/>
      <c r="V446" s="79">
        <f t="shared" si="504"/>
        <v>0.25299401197604793</v>
      </c>
      <c r="W446" s="79">
        <f t="shared" si="505"/>
        <v>6.3622754491017966E-2</v>
      </c>
      <c r="X446" s="79">
        <f t="shared" si="506"/>
        <v>5.8383233532934134E-2</v>
      </c>
      <c r="Y446" s="8">
        <f t="shared" si="507"/>
        <v>4.6407185628742513E-2</v>
      </c>
      <c r="Z446" s="8">
        <f t="shared" si="508"/>
        <v>3.0688622754491017E-2</v>
      </c>
      <c r="AA446" s="64"/>
      <c r="AB446" s="64"/>
      <c r="AC446" s="64">
        <f>'From State&amp;Country +Charts'!BR459</f>
        <v>1336</v>
      </c>
      <c r="AD446" s="64">
        <f t="shared" si="501"/>
        <v>123252</v>
      </c>
      <c r="AE446" s="80">
        <f t="shared" si="495"/>
        <v>-0.90391945343401658</v>
      </c>
      <c r="AF446" s="64"/>
      <c r="AG446" s="64">
        <f t="shared" si="496"/>
        <v>1336</v>
      </c>
      <c r="AH446" s="64">
        <v>4395</v>
      </c>
      <c r="AI446" s="64">
        <f t="shared" si="497"/>
        <v>-3059</v>
      </c>
      <c r="AJ446" s="64">
        <f t="shared" si="502"/>
        <v>63853</v>
      </c>
      <c r="AK446" s="64">
        <f t="shared" si="499"/>
        <v>5321.083333333333</v>
      </c>
      <c r="AL446" s="64">
        <f t="shared" si="503"/>
        <v>59399</v>
      </c>
      <c r="AM446" s="81">
        <v>9.730538922155689E-2</v>
      </c>
    </row>
    <row r="447" spans="1:39" x14ac:dyDescent="0.3">
      <c r="A447" s="44">
        <v>44013</v>
      </c>
      <c r="B447" s="64">
        <f>'From State&amp;Country +Charts'!H460</f>
        <v>2139</v>
      </c>
      <c r="C447" s="64"/>
      <c r="D447" s="64">
        <f t="shared" si="484"/>
        <v>24545</v>
      </c>
      <c r="E447" s="64"/>
      <c r="F447" s="64">
        <f>'From State&amp;Country +Charts'!AN460</f>
        <v>919</v>
      </c>
      <c r="G447" s="64"/>
      <c r="H447" s="64">
        <f t="shared" si="485"/>
        <v>12926</v>
      </c>
      <c r="I447" s="64"/>
      <c r="J447" s="64">
        <f>'From State&amp;Country +Charts'!AT460</f>
        <v>559</v>
      </c>
      <c r="K447" s="64"/>
      <c r="L447" s="64">
        <f t="shared" si="486"/>
        <v>6776</v>
      </c>
      <c r="M447" s="64"/>
      <c r="N447">
        <f>'From State&amp;Country +Charts'!F460</f>
        <v>328</v>
      </c>
      <c r="O447" s="64"/>
      <c r="P447" s="64">
        <f t="shared" si="487"/>
        <v>4457</v>
      </c>
      <c r="Q447" s="64"/>
      <c r="R447">
        <f>'From State&amp;Country +Charts'!O460</f>
        <v>293</v>
      </c>
      <c r="S447" s="64"/>
      <c r="T447" s="64">
        <f t="shared" si="488"/>
        <v>3810</v>
      </c>
      <c r="U447" s="64"/>
      <c r="V447" s="79">
        <f t="shared" si="504"/>
        <v>0.24342779105496756</v>
      </c>
      <c r="W447" s="79">
        <f t="shared" si="505"/>
        <v>0.10458632070103561</v>
      </c>
      <c r="X447" s="79">
        <f t="shared" si="506"/>
        <v>6.3616706498236031E-2</v>
      </c>
      <c r="Y447" s="8">
        <f t="shared" si="507"/>
        <v>3.7327870718106296E-2</v>
      </c>
      <c r="Z447" s="8">
        <f t="shared" si="508"/>
        <v>3.3344713781722997E-2</v>
      </c>
      <c r="AA447" s="64"/>
      <c r="AB447" s="64"/>
      <c r="AC447" s="64">
        <f>'From State&amp;Country +Charts'!BR460</f>
        <v>8787</v>
      </c>
      <c r="AD447" s="64">
        <f t="shared" si="501"/>
        <v>115526</v>
      </c>
      <c r="AE447" s="80">
        <f t="shared" si="495"/>
        <v>-0.46787379640283411</v>
      </c>
      <c r="AF447" s="64"/>
      <c r="AG447" s="64">
        <f t="shared" si="496"/>
        <v>8787</v>
      </c>
      <c r="AH447" s="64">
        <v>8247</v>
      </c>
      <c r="AI447" s="64">
        <f t="shared" si="497"/>
        <v>540</v>
      </c>
      <c r="AJ447" s="64">
        <f t="shared" si="502"/>
        <v>53671</v>
      </c>
      <c r="AK447" s="64">
        <f t="shared" si="499"/>
        <v>4472.583333333333</v>
      </c>
      <c r="AL447" s="64">
        <f t="shared" si="503"/>
        <v>61855</v>
      </c>
      <c r="AM447" s="81">
        <v>0.13827244793444862</v>
      </c>
    </row>
    <row r="448" spans="1:39" x14ac:dyDescent="0.3">
      <c r="A448" s="44">
        <v>44044</v>
      </c>
      <c r="B448" s="64">
        <f>'From State&amp;Country +Charts'!H461</f>
        <v>3087</v>
      </c>
      <c r="C448" s="64"/>
      <c r="D448" s="64">
        <f t="shared" si="484"/>
        <v>24048</v>
      </c>
      <c r="E448" s="64"/>
      <c r="F448" s="64">
        <f>'From State&amp;Country +Charts'!AN461</f>
        <v>1517</v>
      </c>
      <c r="G448" s="64"/>
      <c r="H448" s="64">
        <f t="shared" si="485"/>
        <v>12443</v>
      </c>
      <c r="I448" s="64"/>
      <c r="J448" s="64">
        <f>'From State&amp;Country +Charts'!AT461</f>
        <v>754</v>
      </c>
      <c r="K448" s="64"/>
      <c r="L448" s="64">
        <f t="shared" si="486"/>
        <v>6521</v>
      </c>
      <c r="M448" s="64"/>
      <c r="N448">
        <f>'From State&amp;Country +Charts'!F461</f>
        <v>499</v>
      </c>
      <c r="O448" s="64"/>
      <c r="P448" s="64">
        <f t="shared" si="487"/>
        <v>4326</v>
      </c>
      <c r="Q448" s="64"/>
      <c r="R448">
        <f>'From State&amp;Country +Charts'!O461</f>
        <v>456</v>
      </c>
      <c r="S448" s="64"/>
      <c r="T448" s="64">
        <f t="shared" si="488"/>
        <v>3720</v>
      </c>
      <c r="U448" s="64"/>
      <c r="V448" s="79">
        <f t="shared" si="504"/>
        <v>0.23731549815498154</v>
      </c>
      <c r="W448" s="79">
        <f t="shared" si="505"/>
        <v>0.11662054120541206</v>
      </c>
      <c r="X448" s="79">
        <f t="shared" si="506"/>
        <v>5.7964329643296432E-2</v>
      </c>
      <c r="Y448" s="8">
        <f t="shared" si="507"/>
        <v>3.8361008610086102E-2</v>
      </c>
      <c r="Z448" s="8">
        <f t="shared" si="508"/>
        <v>3.5055350553505532E-2</v>
      </c>
      <c r="AA448" s="64"/>
      <c r="AB448" s="64"/>
      <c r="AC448" s="64">
        <f>'From State&amp;Country +Charts'!BR461</f>
        <v>13008</v>
      </c>
      <c r="AD448" s="64">
        <f t="shared" si="501"/>
        <v>110940</v>
      </c>
      <c r="AE448" s="80">
        <f t="shared" si="495"/>
        <v>-0.26065704217346819</v>
      </c>
      <c r="AF448" s="64"/>
      <c r="AG448" s="64">
        <f t="shared" si="496"/>
        <v>13008</v>
      </c>
      <c r="AH448" s="64">
        <v>15709</v>
      </c>
      <c r="AI448" s="64">
        <f t="shared" si="497"/>
        <v>-2701</v>
      </c>
      <c r="AJ448" s="64">
        <f t="shared" si="502"/>
        <v>39037</v>
      </c>
      <c r="AK448" s="64">
        <f t="shared" si="499"/>
        <v>3253.0833333333335</v>
      </c>
      <c r="AL448" s="64">
        <f t="shared" si="503"/>
        <v>71903</v>
      </c>
      <c r="AM448" s="81">
        <v>0.12130996309963099</v>
      </c>
    </row>
    <row r="449" spans="1:39" x14ac:dyDescent="0.3">
      <c r="A449" s="44">
        <v>44075</v>
      </c>
      <c r="B449" s="64">
        <f>'From State&amp;Country +Charts'!H462</f>
        <v>3028</v>
      </c>
      <c r="C449" s="64"/>
      <c r="D449" s="64">
        <f t="shared" si="484"/>
        <v>23756</v>
      </c>
      <c r="E449" s="64"/>
      <c r="F449" s="64">
        <f>'From State&amp;Country +Charts'!AN462</f>
        <v>1549</v>
      </c>
      <c r="G449" s="64"/>
      <c r="H449" s="64">
        <f t="shared" si="485"/>
        <v>12258</v>
      </c>
      <c r="I449" s="64"/>
      <c r="J449" s="64">
        <f>'From State&amp;Country +Charts'!AT462</f>
        <v>797</v>
      </c>
      <c r="K449" s="64"/>
      <c r="L449" s="64">
        <f t="shared" si="486"/>
        <v>6386</v>
      </c>
      <c r="M449" s="64"/>
      <c r="N449">
        <f>'From State&amp;Country +Charts'!F462</f>
        <v>520</v>
      </c>
      <c r="O449" s="64"/>
      <c r="P449" s="64">
        <f t="shared" si="487"/>
        <v>4266</v>
      </c>
      <c r="Q449" s="64"/>
      <c r="R449">
        <f>'From State&amp;Country +Charts'!O462</f>
        <v>503</v>
      </c>
      <c r="S449" s="64"/>
      <c r="T449" s="64">
        <f t="shared" si="488"/>
        <v>3784</v>
      </c>
      <c r="U449" s="64"/>
      <c r="V449" s="79">
        <f t="shared" si="504"/>
        <v>0.21807706157724163</v>
      </c>
      <c r="W449" s="79">
        <f t="shared" si="505"/>
        <v>0.11155923658624414</v>
      </c>
      <c r="X449" s="79">
        <f t="shared" si="506"/>
        <v>5.7400072020165643E-2</v>
      </c>
      <c r="Y449" s="8">
        <f t="shared" si="507"/>
        <v>3.7450486136118115E-2</v>
      </c>
      <c r="Z449" s="8">
        <f t="shared" si="508"/>
        <v>3.6226143320129633E-2</v>
      </c>
      <c r="AA449" s="64"/>
      <c r="AB449" s="64"/>
      <c r="AC449" s="64">
        <f>'From State&amp;Country +Charts'!BR462</f>
        <v>13885</v>
      </c>
      <c r="AD449" s="64">
        <f t="shared" si="501"/>
        <v>109099</v>
      </c>
      <c r="AE449" s="80">
        <f t="shared" si="495"/>
        <v>-0.11706727712069187</v>
      </c>
      <c r="AF449" s="64"/>
      <c r="AG449" s="64">
        <f t="shared" si="496"/>
        <v>13885</v>
      </c>
      <c r="AH449" s="64">
        <v>8623</v>
      </c>
      <c r="AI449" s="64">
        <f t="shared" si="497"/>
        <v>5262</v>
      </c>
      <c r="AJ449" s="64">
        <f t="shared" si="502"/>
        <v>33507</v>
      </c>
      <c r="AK449" s="64">
        <f t="shared" si="499"/>
        <v>2792.25</v>
      </c>
      <c r="AL449" s="64">
        <f t="shared" si="503"/>
        <v>75592</v>
      </c>
      <c r="AM449" s="81">
        <v>0.10788620813827872</v>
      </c>
    </row>
    <row r="450" spans="1:39" x14ac:dyDescent="0.3">
      <c r="A450" s="44">
        <v>44105</v>
      </c>
      <c r="B450" s="64">
        <f>'From State&amp;Country +Charts'!H463</f>
        <v>3595</v>
      </c>
      <c r="C450" s="64"/>
      <c r="D450" s="64">
        <f t="shared" si="484"/>
        <v>24166</v>
      </c>
      <c r="E450" s="64"/>
      <c r="F450" s="64">
        <f>'From State&amp;Country +Charts'!AN463</f>
        <v>1885</v>
      </c>
      <c r="G450" s="64"/>
      <c r="H450" s="64">
        <f t="shared" si="485"/>
        <v>12429</v>
      </c>
      <c r="I450" s="64"/>
      <c r="J450" s="64">
        <f>'From State&amp;Country +Charts'!AT463</f>
        <v>940</v>
      </c>
      <c r="K450" s="64"/>
      <c r="L450" s="64">
        <f t="shared" si="486"/>
        <v>6452</v>
      </c>
      <c r="M450" s="64"/>
      <c r="N450">
        <f>'From State&amp;Country +Charts'!F463</f>
        <v>672</v>
      </c>
      <c r="O450" s="64"/>
      <c r="P450" s="64">
        <f t="shared" si="487"/>
        <v>4347</v>
      </c>
      <c r="Q450" s="64"/>
      <c r="R450">
        <f>'From State&amp;Country +Charts'!O463</f>
        <v>592</v>
      </c>
      <c r="S450" s="64"/>
      <c r="T450" s="64">
        <f t="shared" si="488"/>
        <v>3861</v>
      </c>
      <c r="U450" s="64"/>
      <c r="V450" s="79">
        <f t="shared" si="504"/>
        <v>0.2238480697384807</v>
      </c>
      <c r="W450" s="79">
        <f t="shared" si="505"/>
        <v>0.11737235367372353</v>
      </c>
      <c r="X450" s="79">
        <f t="shared" si="506"/>
        <v>5.8530510585305104E-2</v>
      </c>
      <c r="Y450" s="8">
        <f t="shared" si="507"/>
        <v>4.1843088418430881E-2</v>
      </c>
      <c r="Z450" s="8">
        <f t="shared" si="508"/>
        <v>3.6861768368617681E-2</v>
      </c>
      <c r="AA450" s="64"/>
      <c r="AB450" s="64"/>
      <c r="AC450" s="64">
        <f>'From State&amp;Country +Charts'!BR463</f>
        <v>16060</v>
      </c>
      <c r="AD450" s="64">
        <f t="shared" si="501"/>
        <v>109566</v>
      </c>
      <c r="AE450" s="80">
        <f t="shared" si="495"/>
        <v>2.9949336240620683E-2</v>
      </c>
      <c r="AF450" s="64"/>
      <c r="AG450" s="64">
        <f t="shared" si="496"/>
        <v>16060</v>
      </c>
      <c r="AH450" s="64">
        <v>9920</v>
      </c>
      <c r="AI450" s="64">
        <f t="shared" si="497"/>
        <v>6140</v>
      </c>
      <c r="AJ450" s="64">
        <f t="shared" si="502"/>
        <v>30596</v>
      </c>
      <c r="AK450" s="64">
        <f t="shared" si="499"/>
        <v>2549.6666666666665</v>
      </c>
      <c r="AL450" s="64">
        <f t="shared" si="503"/>
        <v>78970</v>
      </c>
      <c r="AM450" s="81">
        <v>0.1149439601494396</v>
      </c>
    </row>
    <row r="451" spans="1:39" x14ac:dyDescent="0.3">
      <c r="A451" s="44">
        <v>44136</v>
      </c>
      <c r="B451" s="64">
        <f>'From State&amp;Country +Charts'!H464</f>
        <v>2766</v>
      </c>
      <c r="C451" s="64"/>
      <c r="D451" s="64">
        <f t="shared" si="484"/>
        <v>24404</v>
      </c>
      <c r="E451" s="64"/>
      <c r="F451" s="64">
        <f>'From State&amp;Country +Charts'!AN464</f>
        <v>1491</v>
      </c>
      <c r="G451" s="64"/>
      <c r="H451" s="64">
        <f t="shared" si="485"/>
        <v>12597</v>
      </c>
      <c r="I451" s="64"/>
      <c r="J451" s="64">
        <f>'From State&amp;Country +Charts'!AT464</f>
        <v>621</v>
      </c>
      <c r="K451" s="64"/>
      <c r="L451" s="64">
        <f t="shared" si="486"/>
        <v>6386</v>
      </c>
      <c r="M451" s="64"/>
      <c r="N451">
        <f>'From State&amp;Country +Charts'!F464</f>
        <v>469</v>
      </c>
      <c r="O451" s="64"/>
      <c r="P451" s="64">
        <f t="shared" si="487"/>
        <v>4324</v>
      </c>
      <c r="Q451" s="64"/>
      <c r="R451">
        <f>'From State&amp;Country +Charts'!O464</f>
        <v>440</v>
      </c>
      <c r="S451" s="64"/>
      <c r="T451" s="64">
        <f t="shared" si="488"/>
        <v>3883</v>
      </c>
      <c r="U451" s="64"/>
      <c r="V451" s="79">
        <f t="shared" si="504"/>
        <v>0.23343742087939912</v>
      </c>
      <c r="W451" s="79">
        <f t="shared" si="505"/>
        <v>0.12583340366275636</v>
      </c>
      <c r="X451" s="79">
        <f t="shared" si="506"/>
        <v>5.2409486032576585E-2</v>
      </c>
      <c r="Y451" s="8">
        <f t="shared" si="507"/>
        <v>3.9581399274200353E-2</v>
      </c>
      <c r="Z451" s="8">
        <f t="shared" si="508"/>
        <v>3.7133935353194363E-2</v>
      </c>
      <c r="AA451" s="64"/>
      <c r="AB451" s="64"/>
      <c r="AC451" s="64">
        <f>'From State&amp;Country +Charts'!BR464</f>
        <v>11849</v>
      </c>
      <c r="AD451" s="64">
        <f t="shared" si="501"/>
        <v>109488</v>
      </c>
      <c r="AE451" s="80">
        <f t="shared" si="495"/>
        <v>-6.5397836840781487E-3</v>
      </c>
      <c r="AF451" s="64"/>
      <c r="AG451" s="64">
        <f t="shared" si="496"/>
        <v>11849</v>
      </c>
      <c r="AH451" s="64">
        <v>6793</v>
      </c>
      <c r="AI451" s="64">
        <f t="shared" si="497"/>
        <v>5056</v>
      </c>
      <c r="AJ451" s="64">
        <f t="shared" si="502"/>
        <v>29071</v>
      </c>
      <c r="AK451" s="64">
        <f t="shared" si="499"/>
        <v>2422.5833333333335</v>
      </c>
      <c r="AL451" s="64">
        <f t="shared" si="503"/>
        <v>80417</v>
      </c>
      <c r="AM451" s="81">
        <v>0.12102287112836527</v>
      </c>
    </row>
    <row r="452" spans="1:39" x14ac:dyDescent="0.3">
      <c r="A452" s="44">
        <v>44166</v>
      </c>
      <c r="B452" s="64">
        <f>'From State&amp;Country +Charts'!H465</f>
        <v>3222</v>
      </c>
      <c r="C452" s="64"/>
      <c r="D452" s="64">
        <f t="shared" ref="D452:D465" si="509">SUM(B441:B452)</f>
        <v>25120</v>
      </c>
      <c r="E452" s="64"/>
      <c r="F452" s="64">
        <f>'From State&amp;Country +Charts'!AN465</f>
        <v>1804</v>
      </c>
      <c r="G452" s="64"/>
      <c r="H452" s="64">
        <f t="shared" ref="H452:H465" si="510">SUM(F441:F452)</f>
        <v>13122</v>
      </c>
      <c r="I452" s="64"/>
      <c r="J452" s="64">
        <f>'From State&amp;Country +Charts'!AT465</f>
        <v>716</v>
      </c>
      <c r="K452" s="64"/>
      <c r="L452" s="64">
        <f t="shared" ref="L452:L465" si="511">SUM(J441:J452)</f>
        <v>6420</v>
      </c>
      <c r="M452" s="64"/>
      <c r="N452">
        <f>'From State&amp;Country +Charts'!F465</f>
        <v>484</v>
      </c>
      <c r="O452" s="64"/>
      <c r="P452" s="64">
        <f t="shared" ref="P452:P465" si="512">SUM(N441:N452)</f>
        <v>4394</v>
      </c>
      <c r="Q452" s="64"/>
      <c r="R452">
        <f>'From State&amp;Country +Charts'!O465</f>
        <v>469</v>
      </c>
      <c r="S452" s="64"/>
      <c r="T452" s="64">
        <f t="shared" ref="T452:T465" si="513">SUM(R441:R452)</f>
        <v>3974</v>
      </c>
      <c r="U452" s="64"/>
      <c r="V452" s="79">
        <f t="shared" ref="V452:V465" si="514">B452/AC452</f>
        <v>0.24012520494857653</v>
      </c>
      <c r="W452" s="79">
        <f t="shared" ref="W452:W465" si="515">F452/AC452</f>
        <v>0.13444626620956923</v>
      </c>
      <c r="X452" s="79">
        <f t="shared" ref="X452:X465" si="516">J452/AC452</f>
        <v>5.3361156655239231E-2</v>
      </c>
      <c r="Y452" s="8">
        <f t="shared" ref="Y452:Y465" si="517">N452/AC452</f>
        <v>3.6070949470860036E-2</v>
      </c>
      <c r="Z452" s="8">
        <f t="shared" ref="Z452:Z465" si="518">R452/AC452</f>
        <v>3.4953048144283801E-2</v>
      </c>
      <c r="AA452" s="64"/>
      <c r="AB452" s="64"/>
      <c r="AC452" s="64">
        <f>'From State&amp;Country +Charts'!BR465</f>
        <v>13418</v>
      </c>
      <c r="AD452" s="64">
        <f t="shared" ref="AD452" si="519">SUM(AC441:AC452)</f>
        <v>111658</v>
      </c>
      <c r="AE452" s="80">
        <f t="shared" ref="AE452:AE465" si="520">(AC452/AC440)-1</f>
        <v>0.19292318634423888</v>
      </c>
      <c r="AF452" s="64"/>
      <c r="AG452" s="64">
        <f t="shared" ref="AG452:AG465" si="521">AC452</f>
        <v>13418</v>
      </c>
      <c r="AH452" s="64">
        <v>10505</v>
      </c>
      <c r="AI452" s="64">
        <f t="shared" ref="AI452:AI465" si="522">AG452-AH452</f>
        <v>2913</v>
      </c>
      <c r="AJ452" s="64">
        <f t="shared" ref="AJ452" si="523">SUM(AI441:AI452)</f>
        <v>26110</v>
      </c>
      <c r="AK452" s="64">
        <f t="shared" ref="AK452:AK465" si="524">AJ452/12</f>
        <v>2175.8333333333335</v>
      </c>
      <c r="AL452" s="64">
        <f t="shared" ref="AL452" si="525">SUM(AH441:AH452)</f>
        <v>85548</v>
      </c>
      <c r="AM452" s="81">
        <v>0.1277388582501118</v>
      </c>
    </row>
    <row r="453" spans="1:39" x14ac:dyDescent="0.3">
      <c r="A453" s="44">
        <v>44197</v>
      </c>
      <c r="B453" s="64">
        <f>'From State&amp;Country +Charts'!H466</f>
        <v>2691</v>
      </c>
      <c r="C453" s="64"/>
      <c r="D453" s="64">
        <f t="shared" si="509"/>
        <v>25111</v>
      </c>
      <c r="E453" s="64"/>
      <c r="F453" s="64">
        <f>'From State&amp;Country +Charts'!AN466</f>
        <v>1473</v>
      </c>
      <c r="G453" s="64"/>
      <c r="H453" s="64">
        <f t="shared" si="510"/>
        <v>13080</v>
      </c>
      <c r="I453" s="64"/>
      <c r="J453" s="64">
        <f>'From State&amp;Country +Charts'!AT466</f>
        <v>587</v>
      </c>
      <c r="K453" s="64"/>
      <c r="L453" s="64">
        <f t="shared" si="511"/>
        <v>6236</v>
      </c>
      <c r="M453" s="64"/>
      <c r="N453">
        <f>'From State&amp;Country +Charts'!F466</f>
        <v>458</v>
      </c>
      <c r="O453" s="64"/>
      <c r="P453" s="64">
        <f t="shared" si="512"/>
        <v>4304</v>
      </c>
      <c r="Q453" s="64"/>
      <c r="R453">
        <f>'From State&amp;Country +Charts'!O466</f>
        <v>419</v>
      </c>
      <c r="S453" s="64"/>
      <c r="T453" s="64">
        <f t="shared" si="513"/>
        <v>3924</v>
      </c>
      <c r="U453" s="64"/>
      <c r="V453" s="79">
        <f t="shared" si="514"/>
        <v>0.23574244415243101</v>
      </c>
      <c r="W453" s="79">
        <f t="shared" si="515"/>
        <v>0.1290407358738502</v>
      </c>
      <c r="X453" s="79">
        <f t="shared" si="516"/>
        <v>5.1423565484012265E-2</v>
      </c>
      <c r="Y453" s="8">
        <f t="shared" si="517"/>
        <v>4.0122645641699518E-2</v>
      </c>
      <c r="Z453" s="8">
        <f t="shared" si="518"/>
        <v>3.6706088480070086E-2</v>
      </c>
      <c r="AA453" s="64"/>
      <c r="AB453" s="64"/>
      <c r="AC453" s="64">
        <f>'From State&amp;Country +Charts'!BR466</f>
        <v>11415</v>
      </c>
      <c r="AD453" s="64">
        <f t="shared" ref="AD453:AD465" si="526">SUM(AC442:AC453)</f>
        <v>110070</v>
      </c>
      <c r="AE453" s="80">
        <f t="shared" si="520"/>
        <v>-0.1221256633084673</v>
      </c>
      <c r="AF453" s="64"/>
      <c r="AG453" s="64">
        <f t="shared" si="521"/>
        <v>11415</v>
      </c>
      <c r="AH453" s="64">
        <v>8872</v>
      </c>
      <c r="AI453" s="64">
        <f t="shared" si="522"/>
        <v>2543</v>
      </c>
      <c r="AJ453" s="64">
        <f t="shared" ref="AJ453:AJ465" si="527">SUM(AI442:AI453)</f>
        <v>22136</v>
      </c>
      <c r="AK453" s="64">
        <f t="shared" si="524"/>
        <v>1844.6666666666667</v>
      </c>
      <c r="AL453" s="64">
        <f t="shared" ref="AL453:AL465" si="528">SUM(AH442:AH453)</f>
        <v>87934</v>
      </c>
      <c r="AM453" s="81">
        <v>0.11493648707840561</v>
      </c>
    </row>
    <row r="454" spans="1:39" x14ac:dyDescent="0.3">
      <c r="A454" s="44">
        <v>44228</v>
      </c>
      <c r="B454" s="64">
        <f>'From State&amp;Country +Charts'!H467</f>
        <v>2699</v>
      </c>
      <c r="C454" s="64"/>
      <c r="D454" s="64">
        <f t="shared" si="509"/>
        <v>25114</v>
      </c>
      <c r="E454" s="64"/>
      <c r="F454" s="64">
        <f>'From State&amp;Country +Charts'!AN467</f>
        <v>1396</v>
      </c>
      <c r="G454" s="64"/>
      <c r="H454" s="64">
        <f t="shared" si="510"/>
        <v>13015</v>
      </c>
      <c r="I454" s="64"/>
      <c r="J454" s="64">
        <f>'From State&amp;Country +Charts'!AT467</f>
        <v>667</v>
      </c>
      <c r="K454" s="64"/>
      <c r="L454" s="64">
        <f t="shared" si="511"/>
        <v>6094</v>
      </c>
      <c r="M454" s="64"/>
      <c r="N454">
        <f>'From State&amp;Country +Charts'!F467</f>
        <v>457</v>
      </c>
      <c r="O454" s="64"/>
      <c r="P454" s="64">
        <f t="shared" si="512"/>
        <v>4260</v>
      </c>
      <c r="Q454" s="64"/>
      <c r="R454">
        <f>'From State&amp;Country +Charts'!O467</f>
        <v>449</v>
      </c>
      <c r="S454" s="64"/>
      <c r="T454" s="64">
        <f t="shared" si="513"/>
        <v>3930</v>
      </c>
      <c r="U454" s="64"/>
      <c r="V454" s="79">
        <f t="shared" si="514"/>
        <v>0.23788119160937776</v>
      </c>
      <c r="W454" s="79">
        <f t="shared" si="515"/>
        <v>0.12303895646042658</v>
      </c>
      <c r="X454" s="79">
        <f t="shared" si="516"/>
        <v>5.8787237793054822E-2</v>
      </c>
      <c r="Y454" s="8">
        <f t="shared" si="517"/>
        <v>4.0278512251013573E-2</v>
      </c>
      <c r="Z454" s="8">
        <f t="shared" si="518"/>
        <v>3.9573417944650094E-2</v>
      </c>
      <c r="AA454" s="64"/>
      <c r="AB454" s="64"/>
      <c r="AC454" s="64">
        <f>'From State&amp;Country +Charts'!BR467</f>
        <v>11346</v>
      </c>
      <c r="AD454" s="64">
        <f t="shared" si="526"/>
        <v>108491</v>
      </c>
      <c r="AE454" s="80">
        <f t="shared" si="520"/>
        <v>-0.12216634429400386</v>
      </c>
      <c r="AF454" s="64"/>
      <c r="AG454" s="64">
        <f t="shared" si="521"/>
        <v>11346</v>
      </c>
      <c r="AH454" s="64">
        <v>6764</v>
      </c>
      <c r="AI454" s="64">
        <f t="shared" si="522"/>
        <v>4582</v>
      </c>
      <c r="AJ454" s="64">
        <f t="shared" si="527"/>
        <v>19536</v>
      </c>
      <c r="AK454" s="64">
        <f t="shared" si="524"/>
        <v>1628</v>
      </c>
      <c r="AL454" s="64">
        <f t="shared" si="528"/>
        <v>88955</v>
      </c>
      <c r="AM454" s="81">
        <v>0.10743874493213468</v>
      </c>
    </row>
    <row r="455" spans="1:39" x14ac:dyDescent="0.3">
      <c r="A455" s="44">
        <v>44256</v>
      </c>
      <c r="B455" s="64">
        <f>'From State&amp;Country +Charts'!H468</f>
        <v>3133</v>
      </c>
      <c r="C455" s="64"/>
      <c r="D455" s="64">
        <f t="shared" si="509"/>
        <v>26701</v>
      </c>
      <c r="E455" s="64"/>
      <c r="F455" s="64">
        <f>'From State&amp;Country +Charts'!AN468</f>
        <v>1975</v>
      </c>
      <c r="G455" s="64"/>
      <c r="H455" s="64">
        <f t="shared" si="510"/>
        <v>14096</v>
      </c>
      <c r="I455" s="64"/>
      <c r="J455" s="64">
        <f>'From State&amp;Country +Charts'!AT468</f>
        <v>734</v>
      </c>
      <c r="K455" s="64"/>
      <c r="L455" s="64">
        <f t="shared" si="511"/>
        <v>6455</v>
      </c>
      <c r="M455" s="64"/>
      <c r="N455">
        <f>'From State&amp;Country +Charts'!F468</f>
        <v>617</v>
      </c>
      <c r="O455" s="64"/>
      <c r="P455" s="64">
        <f t="shared" si="512"/>
        <v>4567</v>
      </c>
      <c r="Q455" s="64"/>
      <c r="R455">
        <f>'From State&amp;Country +Charts'!O468</f>
        <v>523</v>
      </c>
      <c r="S455" s="64"/>
      <c r="T455" s="64">
        <f t="shared" si="513"/>
        <v>4185</v>
      </c>
      <c r="U455" s="64"/>
      <c r="V455" s="79">
        <f t="shared" si="514"/>
        <v>0.2230051960993665</v>
      </c>
      <c r="W455" s="79">
        <f t="shared" si="515"/>
        <v>0.14057940066908678</v>
      </c>
      <c r="X455" s="79">
        <f t="shared" si="516"/>
        <v>5.2245711438536548E-2</v>
      </c>
      <c r="Y455" s="8">
        <f t="shared" si="517"/>
        <v>4.3917716563456471E-2</v>
      </c>
      <c r="Z455" s="8">
        <f t="shared" si="518"/>
        <v>3.7226848886041712E-2</v>
      </c>
      <c r="AA455" s="64"/>
      <c r="AB455" s="64"/>
      <c r="AC455" s="64">
        <f>'From State&amp;Country +Charts'!BR468</f>
        <v>14049</v>
      </c>
      <c r="AD455" s="64">
        <f t="shared" si="526"/>
        <v>115176</v>
      </c>
      <c r="AE455" s="80">
        <f t="shared" si="520"/>
        <v>0.90779467680608361</v>
      </c>
      <c r="AF455" s="64"/>
      <c r="AG455" s="64">
        <f t="shared" si="521"/>
        <v>14049</v>
      </c>
      <c r="AH455" s="64">
        <v>12849</v>
      </c>
      <c r="AI455" s="64">
        <f t="shared" si="522"/>
        <v>1200</v>
      </c>
      <c r="AJ455" s="64">
        <f t="shared" si="527"/>
        <v>16961</v>
      </c>
      <c r="AK455" s="64">
        <f t="shared" si="524"/>
        <v>1413.4166666666667</v>
      </c>
      <c r="AL455" s="64">
        <f t="shared" si="528"/>
        <v>98215</v>
      </c>
      <c r="AM455" s="81">
        <v>0.13175314969036941</v>
      </c>
    </row>
    <row r="456" spans="1:39" x14ac:dyDescent="0.3">
      <c r="A456" s="44">
        <v>44287</v>
      </c>
      <c r="B456" s="64">
        <f>'From State&amp;Country +Charts'!H469</f>
        <v>3297</v>
      </c>
      <c r="C456" s="64"/>
      <c r="D456" s="64">
        <f t="shared" si="509"/>
        <v>29998</v>
      </c>
      <c r="E456" s="64"/>
      <c r="F456" s="64">
        <f>'From State&amp;Country +Charts'!AN469</f>
        <v>1882</v>
      </c>
      <c r="G456" s="64"/>
      <c r="H456" s="64">
        <f t="shared" si="510"/>
        <v>15978</v>
      </c>
      <c r="I456" s="64"/>
      <c r="J456" s="64">
        <f>'From State&amp;Country +Charts'!AT469</f>
        <v>767</v>
      </c>
      <c r="K456" s="64"/>
      <c r="L456" s="64">
        <f t="shared" si="511"/>
        <v>7222</v>
      </c>
      <c r="M456" s="64"/>
      <c r="N456">
        <f>'From State&amp;Country +Charts'!F469</f>
        <v>597</v>
      </c>
      <c r="O456" s="64"/>
      <c r="P456" s="64">
        <f t="shared" si="512"/>
        <v>5164</v>
      </c>
      <c r="Q456" s="64"/>
      <c r="R456">
        <f>'From State&amp;Country +Charts'!O469</f>
        <v>512</v>
      </c>
      <c r="S456" s="64"/>
      <c r="T456" s="64">
        <f t="shared" si="513"/>
        <v>4697</v>
      </c>
      <c r="U456" s="64"/>
      <c r="V456" s="79">
        <f t="shared" si="514"/>
        <v>0.22659793814432991</v>
      </c>
      <c r="W456" s="79">
        <f t="shared" si="515"/>
        <v>0.12934707903780068</v>
      </c>
      <c r="X456" s="79">
        <f t="shared" si="516"/>
        <v>5.2714776632302403E-2</v>
      </c>
      <c r="Y456" s="8">
        <f t="shared" si="517"/>
        <v>4.1030927835051544E-2</v>
      </c>
      <c r="Z456" s="8">
        <f t="shared" si="518"/>
        <v>3.5189003436426114E-2</v>
      </c>
      <c r="AA456" s="64"/>
      <c r="AB456" s="64"/>
      <c r="AC456" s="64">
        <f>'From State&amp;Country +Charts'!BR469</f>
        <v>14550</v>
      </c>
      <c r="AD456" s="64">
        <f t="shared" si="526"/>
        <v>129726</v>
      </c>
      <c r="AE456" s="80" t="e">
        <f t="shared" si="520"/>
        <v>#DIV/0!</v>
      </c>
      <c r="AF456" s="64"/>
      <c r="AG456" s="64">
        <f t="shared" si="521"/>
        <v>14550</v>
      </c>
      <c r="AH456" s="64">
        <v>11479</v>
      </c>
      <c r="AI456" s="64">
        <f t="shared" si="522"/>
        <v>3071</v>
      </c>
      <c r="AJ456" s="64">
        <f t="shared" si="527"/>
        <v>21868</v>
      </c>
      <c r="AK456" s="64">
        <f t="shared" si="524"/>
        <v>1822.3333333333333</v>
      </c>
      <c r="AL456" s="64">
        <f t="shared" si="528"/>
        <v>107858</v>
      </c>
      <c r="AM456" s="81">
        <v>0.1097594501718213</v>
      </c>
    </row>
    <row r="457" spans="1:39" x14ac:dyDescent="0.3">
      <c r="A457" s="44">
        <v>44317</v>
      </c>
      <c r="B457" s="64">
        <f>'From State&amp;Country +Charts'!H470</f>
        <v>3025</v>
      </c>
      <c r="C457" s="64"/>
      <c r="D457" s="64">
        <f t="shared" si="509"/>
        <v>33020</v>
      </c>
      <c r="E457" s="64"/>
      <c r="F457" s="64">
        <f>'From State&amp;Country +Charts'!AN470</f>
        <v>1665</v>
      </c>
      <c r="G457" s="64"/>
      <c r="H457" s="64">
        <f t="shared" si="510"/>
        <v>17641</v>
      </c>
      <c r="I457" s="64"/>
      <c r="J457" s="64">
        <f>'From State&amp;Country +Charts'!AT470</f>
        <v>749</v>
      </c>
      <c r="K457" s="64"/>
      <c r="L457" s="64">
        <f t="shared" si="511"/>
        <v>7969</v>
      </c>
      <c r="M457" s="64"/>
      <c r="N457">
        <f>'From State&amp;Country +Charts'!F470</f>
        <v>585</v>
      </c>
      <c r="O457" s="64"/>
      <c r="P457" s="64">
        <f t="shared" si="512"/>
        <v>5748</v>
      </c>
      <c r="Q457" s="64"/>
      <c r="R457">
        <f>'From State&amp;Country +Charts'!O470</f>
        <v>451</v>
      </c>
      <c r="S457" s="64"/>
      <c r="T457" s="64">
        <f t="shared" si="513"/>
        <v>5148</v>
      </c>
      <c r="U457" s="64"/>
      <c r="V457" s="79">
        <f t="shared" si="514"/>
        <v>0.22660873473668439</v>
      </c>
      <c r="W457" s="79">
        <f t="shared" si="515"/>
        <v>0.1247284440782081</v>
      </c>
      <c r="X457" s="79">
        <f t="shared" si="516"/>
        <v>5.6109071840587312E-2</v>
      </c>
      <c r="Y457" s="8">
        <f t="shared" si="517"/>
        <v>4.3823507378829875E-2</v>
      </c>
      <c r="Z457" s="8">
        <f t="shared" si="518"/>
        <v>3.3785302269832944E-2</v>
      </c>
      <c r="AA457" s="64"/>
      <c r="AB457" s="64"/>
      <c r="AC457" s="64">
        <f>'From State&amp;Country +Charts'!BR470</f>
        <v>13349</v>
      </c>
      <c r="AD457" s="64">
        <f t="shared" si="526"/>
        <v>143052</v>
      </c>
      <c r="AE457" s="80">
        <f t="shared" si="520"/>
        <v>579.39130434782612</v>
      </c>
      <c r="AF457" s="64"/>
      <c r="AG457" s="64">
        <f t="shared" si="521"/>
        <v>13349</v>
      </c>
      <c r="AH457" s="64">
        <v>14307</v>
      </c>
      <c r="AI457" s="64">
        <f t="shared" si="522"/>
        <v>-958</v>
      </c>
      <c r="AJ457" s="64">
        <f t="shared" si="527"/>
        <v>24589</v>
      </c>
      <c r="AK457" s="64">
        <f t="shared" si="524"/>
        <v>2049.0833333333335</v>
      </c>
      <c r="AL457" s="64">
        <f t="shared" si="528"/>
        <v>118463</v>
      </c>
      <c r="AM457" s="81">
        <v>0.11206831972432392</v>
      </c>
    </row>
    <row r="458" spans="1:39" x14ac:dyDescent="0.3">
      <c r="A458" s="44">
        <v>44348</v>
      </c>
      <c r="B458" s="64">
        <f>'From State&amp;Country +Charts'!H471</f>
        <v>3638</v>
      </c>
      <c r="C458" s="64"/>
      <c r="D458" s="64">
        <f t="shared" si="509"/>
        <v>36320</v>
      </c>
      <c r="E458" s="64"/>
      <c r="F458" s="64">
        <f>'From State&amp;Country +Charts'!AN471</f>
        <v>1813</v>
      </c>
      <c r="G458" s="64"/>
      <c r="H458" s="64">
        <f t="shared" si="510"/>
        <v>19369</v>
      </c>
      <c r="I458" s="64"/>
      <c r="J458" s="64">
        <f>'From State&amp;Country +Charts'!AT471</f>
        <v>949</v>
      </c>
      <c r="K458" s="64"/>
      <c r="L458" s="64">
        <f t="shared" si="511"/>
        <v>8840</v>
      </c>
      <c r="M458" s="64"/>
      <c r="N458">
        <f>'From State&amp;Country +Charts'!F471</f>
        <v>764</v>
      </c>
      <c r="O458" s="64"/>
      <c r="P458" s="64">
        <f t="shared" si="512"/>
        <v>6450</v>
      </c>
      <c r="Q458" s="64"/>
      <c r="R458">
        <f>'From State&amp;Country +Charts'!O471</f>
        <v>521</v>
      </c>
      <c r="S458" s="64"/>
      <c r="T458" s="64">
        <f t="shared" si="513"/>
        <v>5628</v>
      </c>
      <c r="U458" s="64"/>
      <c r="V458" s="79">
        <f t="shared" si="514"/>
        <v>0.23415073695050526</v>
      </c>
      <c r="W458" s="79">
        <f t="shared" si="515"/>
        <v>0.11668919353800605</v>
      </c>
      <c r="X458" s="79">
        <f t="shared" si="516"/>
        <v>6.1080002574499581E-2</v>
      </c>
      <c r="Y458" s="8">
        <f t="shared" si="517"/>
        <v>4.9172942009396925E-2</v>
      </c>
      <c r="Z458" s="8">
        <f t="shared" si="518"/>
        <v>3.3532857050910726E-2</v>
      </c>
      <c r="AA458" s="64"/>
      <c r="AB458" s="64"/>
      <c r="AC458" s="64">
        <f>'From State&amp;Country +Charts'!BR471</f>
        <v>15537</v>
      </c>
      <c r="AD458" s="64">
        <f t="shared" si="526"/>
        <v>157253</v>
      </c>
      <c r="AE458" s="80">
        <f t="shared" si="520"/>
        <v>10.629491017964073</v>
      </c>
      <c r="AF458" s="64"/>
      <c r="AG458" s="64">
        <f t="shared" si="521"/>
        <v>15537</v>
      </c>
      <c r="AH458" s="64">
        <v>12839</v>
      </c>
      <c r="AI458" s="64">
        <f t="shared" si="522"/>
        <v>2698</v>
      </c>
      <c r="AJ458" s="64">
        <f t="shared" si="527"/>
        <v>30346</v>
      </c>
      <c r="AK458" s="64">
        <f t="shared" si="524"/>
        <v>2528.8333333333335</v>
      </c>
      <c r="AL458" s="64">
        <f t="shared" si="528"/>
        <v>126907</v>
      </c>
      <c r="AM458" s="81">
        <v>0.10948059470940336</v>
      </c>
    </row>
    <row r="459" spans="1:39" x14ac:dyDescent="0.3">
      <c r="A459" s="44">
        <v>44378</v>
      </c>
      <c r="B459" s="64">
        <f>'From State&amp;Country +Charts'!H472</f>
        <v>3808</v>
      </c>
      <c r="C459" s="64"/>
      <c r="D459" s="64">
        <f t="shared" si="509"/>
        <v>37989</v>
      </c>
      <c r="E459" s="64"/>
      <c r="F459" s="64">
        <f>'From State&amp;Country +Charts'!AN472</f>
        <v>1870</v>
      </c>
      <c r="G459" s="64"/>
      <c r="H459" s="64">
        <f t="shared" si="510"/>
        <v>20320</v>
      </c>
      <c r="I459" s="64"/>
      <c r="J459" s="64">
        <f>'From State&amp;Country +Charts'!AT472</f>
        <v>1025</v>
      </c>
      <c r="K459" s="64"/>
      <c r="L459" s="64">
        <f t="shared" si="511"/>
        <v>9306</v>
      </c>
      <c r="M459" s="64"/>
      <c r="N459">
        <f>'From State&amp;Country +Charts'!F472</f>
        <v>755</v>
      </c>
      <c r="O459" s="64"/>
      <c r="P459" s="64">
        <f t="shared" si="512"/>
        <v>6877</v>
      </c>
      <c r="Q459" s="64"/>
      <c r="R459">
        <f>'From State&amp;Country +Charts'!O472</f>
        <v>649</v>
      </c>
      <c r="S459" s="64"/>
      <c r="T459" s="64">
        <f t="shared" si="513"/>
        <v>5984</v>
      </c>
      <c r="U459" s="64"/>
      <c r="V459" s="79">
        <f t="shared" si="514"/>
        <v>0.21927905101923298</v>
      </c>
      <c r="W459" s="79">
        <f t="shared" si="515"/>
        <v>0.10768167683980191</v>
      </c>
      <c r="X459" s="79">
        <f t="shared" si="516"/>
        <v>5.9023379016468959E-2</v>
      </c>
      <c r="Y459" s="8">
        <f t="shared" si="517"/>
        <v>4.3475757226764944E-2</v>
      </c>
      <c r="Z459" s="8">
        <f t="shared" si="518"/>
        <v>3.7371876079695956E-2</v>
      </c>
      <c r="AA459" s="64"/>
      <c r="AB459" s="64"/>
      <c r="AC459" s="64">
        <f>'From State&amp;Country +Charts'!BR472</f>
        <v>17366</v>
      </c>
      <c r="AD459" s="64">
        <f t="shared" si="526"/>
        <v>165832</v>
      </c>
      <c r="AE459" s="80">
        <f t="shared" si="520"/>
        <v>0.97632866734949353</v>
      </c>
      <c r="AF459" s="64"/>
      <c r="AG459" s="64">
        <f t="shared" si="521"/>
        <v>17366</v>
      </c>
      <c r="AH459" s="64">
        <v>13031</v>
      </c>
      <c r="AI459" s="64">
        <f t="shared" si="522"/>
        <v>4335</v>
      </c>
      <c r="AJ459" s="64">
        <f t="shared" si="527"/>
        <v>34141</v>
      </c>
      <c r="AK459" s="64">
        <f t="shared" si="524"/>
        <v>2845.0833333333335</v>
      </c>
      <c r="AL459" s="64">
        <f t="shared" si="528"/>
        <v>131691</v>
      </c>
      <c r="AM459" s="81">
        <v>9.6740757802602786E-2</v>
      </c>
    </row>
    <row r="460" spans="1:39" x14ac:dyDescent="0.3">
      <c r="A460" s="44">
        <v>44409</v>
      </c>
      <c r="B460" s="64">
        <f>'From State&amp;Country +Charts'!H473</f>
        <v>4105</v>
      </c>
      <c r="C460" s="64"/>
      <c r="D460" s="64">
        <f t="shared" si="509"/>
        <v>39007</v>
      </c>
      <c r="E460" s="64"/>
      <c r="F460" s="64">
        <f>'From State&amp;Country +Charts'!AN473</f>
        <v>1854</v>
      </c>
      <c r="G460" s="64"/>
      <c r="H460" s="64">
        <f t="shared" si="510"/>
        <v>20657</v>
      </c>
      <c r="I460" s="64"/>
      <c r="J460" s="64">
        <f>'From State&amp;Country +Charts'!AT473</f>
        <v>1063</v>
      </c>
      <c r="K460" s="64"/>
      <c r="L460" s="64">
        <f t="shared" si="511"/>
        <v>9615</v>
      </c>
      <c r="M460" s="64"/>
      <c r="N460">
        <f>'From State&amp;Country +Charts'!F473</f>
        <v>716</v>
      </c>
      <c r="O460" s="64"/>
      <c r="P460" s="64">
        <f t="shared" si="512"/>
        <v>7094</v>
      </c>
      <c r="Q460" s="64"/>
      <c r="R460">
        <f>'From State&amp;Country +Charts'!O473</f>
        <v>556</v>
      </c>
      <c r="S460" s="64"/>
      <c r="T460" s="64">
        <f t="shared" si="513"/>
        <v>6084</v>
      </c>
      <c r="U460" s="64"/>
      <c r="V460" s="79">
        <f t="shared" si="514"/>
        <v>0.22663280516755921</v>
      </c>
      <c r="W460" s="79">
        <f t="shared" si="515"/>
        <v>0.1023574228454701</v>
      </c>
      <c r="X460" s="79">
        <f t="shared" si="516"/>
        <v>5.8687130790040301E-2</v>
      </c>
      <c r="Y460" s="8">
        <f t="shared" si="517"/>
        <v>3.9529619610224699E-2</v>
      </c>
      <c r="Z460" s="8">
        <f t="shared" si="518"/>
        <v>3.0696185060453816E-2</v>
      </c>
      <c r="AA460" s="64"/>
      <c r="AB460" s="64"/>
      <c r="AC460" s="64">
        <f>'From State&amp;Country +Charts'!BR473</f>
        <v>18113</v>
      </c>
      <c r="AD460" s="64">
        <f t="shared" si="526"/>
        <v>170937</v>
      </c>
      <c r="AE460" s="80">
        <f t="shared" si="520"/>
        <v>0.39245079950799511</v>
      </c>
      <c r="AF460" s="64"/>
      <c r="AG460" s="64">
        <f t="shared" si="521"/>
        <v>18113</v>
      </c>
      <c r="AH460" s="64">
        <v>11683</v>
      </c>
      <c r="AI460" s="64">
        <f t="shared" si="522"/>
        <v>6430</v>
      </c>
      <c r="AJ460" s="64">
        <f t="shared" si="527"/>
        <v>43272</v>
      </c>
      <c r="AK460" s="64">
        <f t="shared" si="524"/>
        <v>3606</v>
      </c>
      <c r="AL460" s="64">
        <f t="shared" si="528"/>
        <v>127665</v>
      </c>
      <c r="AM460" s="81">
        <v>8.5132225473416881E-2</v>
      </c>
    </row>
    <row r="461" spans="1:39" x14ac:dyDescent="0.3">
      <c r="A461" s="44">
        <v>44440</v>
      </c>
      <c r="B461" s="64">
        <f>'From State&amp;Country +Charts'!H474</f>
        <v>4044</v>
      </c>
      <c r="C461" s="64"/>
      <c r="D461" s="64">
        <f t="shared" si="509"/>
        <v>40023</v>
      </c>
      <c r="E461" s="64"/>
      <c r="F461" s="64">
        <f>'From State&amp;Country +Charts'!AN474</f>
        <v>1866</v>
      </c>
      <c r="G461" s="64"/>
      <c r="H461" s="64">
        <f t="shared" si="510"/>
        <v>20974</v>
      </c>
      <c r="I461" s="64"/>
      <c r="J461" s="64">
        <f>'From State&amp;Country +Charts'!AT474</f>
        <v>1096</v>
      </c>
      <c r="K461" s="64"/>
      <c r="L461" s="64">
        <f t="shared" si="511"/>
        <v>9914</v>
      </c>
      <c r="M461" s="64"/>
      <c r="N461">
        <f>'From State&amp;Country +Charts'!F474</f>
        <v>703</v>
      </c>
      <c r="O461" s="64"/>
      <c r="P461" s="64">
        <f t="shared" si="512"/>
        <v>7277</v>
      </c>
      <c r="Q461" s="64"/>
      <c r="R461">
        <f>'From State&amp;Country +Charts'!O474</f>
        <v>570</v>
      </c>
      <c r="S461" s="64"/>
      <c r="T461" s="64">
        <f t="shared" si="513"/>
        <v>6151</v>
      </c>
      <c r="U461" s="64"/>
      <c r="V461" s="79">
        <f t="shared" si="514"/>
        <v>0.22479155086158978</v>
      </c>
      <c r="W461" s="79">
        <f t="shared" si="515"/>
        <v>0.10372429127292941</v>
      </c>
      <c r="X461" s="79">
        <f t="shared" si="516"/>
        <v>6.0922734852695941E-2</v>
      </c>
      <c r="Y461" s="8">
        <f t="shared" si="517"/>
        <v>3.9077265147304058E-2</v>
      </c>
      <c r="Z461" s="8">
        <f t="shared" si="518"/>
        <v>3.168426903835464E-2</v>
      </c>
      <c r="AA461" s="64"/>
      <c r="AB461" s="64"/>
      <c r="AC461" s="64">
        <f>'From State&amp;Country +Charts'!BR474</f>
        <v>17990</v>
      </c>
      <c r="AD461" s="64">
        <f t="shared" si="526"/>
        <v>175042</v>
      </c>
      <c r="AE461" s="80">
        <f t="shared" si="520"/>
        <v>0.29564277997839405</v>
      </c>
      <c r="AF461" s="64"/>
      <c r="AG461" s="64">
        <f t="shared" si="521"/>
        <v>17990</v>
      </c>
      <c r="AH461" s="64">
        <v>11023</v>
      </c>
      <c r="AI461" s="64">
        <f t="shared" si="522"/>
        <v>6967</v>
      </c>
      <c r="AJ461" s="64">
        <f t="shared" si="527"/>
        <v>44977</v>
      </c>
      <c r="AK461" s="64">
        <f t="shared" si="524"/>
        <v>3748.0833333333335</v>
      </c>
      <c r="AL461" s="64">
        <f t="shared" si="528"/>
        <v>130065</v>
      </c>
      <c r="AM461" s="81">
        <v>9.1884380211228467E-2</v>
      </c>
    </row>
    <row r="462" spans="1:39" x14ac:dyDescent="0.3">
      <c r="A462" s="44">
        <v>44470</v>
      </c>
      <c r="B462" s="64">
        <f>'From State&amp;Country +Charts'!H475</f>
        <v>3920</v>
      </c>
      <c r="C462" s="64"/>
      <c r="D462" s="64">
        <f t="shared" si="509"/>
        <v>40348</v>
      </c>
      <c r="E462" s="64"/>
      <c r="F462" s="64">
        <f>'From State&amp;Country +Charts'!AN475</f>
        <v>1877</v>
      </c>
      <c r="G462" s="64"/>
      <c r="H462" s="64">
        <f t="shared" si="510"/>
        <v>20966</v>
      </c>
      <c r="I462" s="64"/>
      <c r="J462" s="64">
        <f>'From State&amp;Country +Charts'!AT475</f>
        <v>1029</v>
      </c>
      <c r="K462" s="64"/>
      <c r="L462" s="64">
        <f t="shared" si="511"/>
        <v>10003</v>
      </c>
      <c r="M462" s="64"/>
      <c r="N462">
        <f>'From State&amp;Country +Charts'!F475</f>
        <v>722</v>
      </c>
      <c r="O462" s="64"/>
      <c r="P462" s="64">
        <f t="shared" si="512"/>
        <v>7327</v>
      </c>
      <c r="Q462" s="64"/>
      <c r="R462">
        <f>'From State&amp;Country +Charts'!O475</f>
        <v>581</v>
      </c>
      <c r="S462" s="64"/>
      <c r="T462" s="64">
        <f t="shared" si="513"/>
        <v>6140</v>
      </c>
      <c r="U462" s="64"/>
      <c r="V462" s="79">
        <f t="shared" si="514"/>
        <v>0.2212938918369651</v>
      </c>
      <c r="W462" s="79">
        <f t="shared" si="515"/>
        <v>0.10596138647397539</v>
      </c>
      <c r="X462" s="79">
        <f t="shared" si="516"/>
        <v>5.8089646607203345E-2</v>
      </c>
      <c r="Y462" s="8">
        <f t="shared" si="517"/>
        <v>4.0758721914869595E-2</v>
      </c>
      <c r="Z462" s="8">
        <f t="shared" si="518"/>
        <v>3.2798916111550183E-2</v>
      </c>
      <c r="AA462" s="64"/>
      <c r="AB462" s="64"/>
      <c r="AC462" s="64">
        <f>'From State&amp;Country +Charts'!BR475</f>
        <v>17714</v>
      </c>
      <c r="AD462" s="64">
        <f t="shared" si="526"/>
        <v>176696</v>
      </c>
      <c r="AE462" s="80">
        <f t="shared" si="520"/>
        <v>0.10298879202988798</v>
      </c>
      <c r="AF462" s="64"/>
      <c r="AG462" s="64">
        <f t="shared" si="521"/>
        <v>17714</v>
      </c>
      <c r="AH462" s="64">
        <v>14436</v>
      </c>
      <c r="AI462" s="64">
        <f t="shared" si="522"/>
        <v>3278</v>
      </c>
      <c r="AJ462" s="64">
        <f t="shared" si="527"/>
        <v>42115</v>
      </c>
      <c r="AK462" s="64">
        <f t="shared" si="524"/>
        <v>3509.5833333333335</v>
      </c>
      <c r="AL462" s="64">
        <f t="shared" si="528"/>
        <v>134581</v>
      </c>
      <c r="AM462" s="81">
        <v>9.523540702269391E-2</v>
      </c>
    </row>
    <row r="463" spans="1:39" x14ac:dyDescent="0.3">
      <c r="A463" s="44">
        <v>44501</v>
      </c>
      <c r="B463" s="64">
        <f>'From State&amp;Country +Charts'!H476</f>
        <v>3017</v>
      </c>
      <c r="C463" s="64"/>
      <c r="D463" s="64">
        <f t="shared" si="509"/>
        <v>40599</v>
      </c>
      <c r="E463" s="64"/>
      <c r="F463" s="64">
        <f>'From State&amp;Country +Charts'!AN476</f>
        <v>1621</v>
      </c>
      <c r="G463" s="64"/>
      <c r="H463" s="64">
        <f t="shared" si="510"/>
        <v>21096</v>
      </c>
      <c r="I463" s="64"/>
      <c r="J463" s="64">
        <f>'From State&amp;Country +Charts'!AT476</f>
        <v>821</v>
      </c>
      <c r="K463" s="64"/>
      <c r="L463" s="64">
        <f t="shared" si="511"/>
        <v>10203</v>
      </c>
      <c r="M463" s="64"/>
      <c r="N463">
        <f>'From State&amp;Country +Charts'!F476</f>
        <v>579</v>
      </c>
      <c r="O463" s="64"/>
      <c r="P463" s="64">
        <f t="shared" si="512"/>
        <v>7437</v>
      </c>
      <c r="Q463" s="64"/>
      <c r="R463">
        <f>'From State&amp;Country +Charts'!O476</f>
        <v>436</v>
      </c>
      <c r="S463" s="64"/>
      <c r="T463" s="64">
        <f t="shared" si="513"/>
        <v>6136</v>
      </c>
      <c r="U463" s="64"/>
      <c r="V463" s="79">
        <f t="shared" si="514"/>
        <v>0.21814895155459146</v>
      </c>
      <c r="W463" s="79">
        <f t="shared" si="515"/>
        <v>0.11720896601590745</v>
      </c>
      <c r="X463" s="79">
        <f t="shared" si="516"/>
        <v>5.9363702096890819E-2</v>
      </c>
      <c r="Y463" s="8">
        <f t="shared" si="517"/>
        <v>4.1865509761388288E-2</v>
      </c>
      <c r="Z463" s="8">
        <f t="shared" si="518"/>
        <v>3.1525668835864065E-2</v>
      </c>
      <c r="AA463" s="64"/>
      <c r="AB463" s="64"/>
      <c r="AC463" s="64">
        <f>'From State&amp;Country +Charts'!BR476</f>
        <v>13830</v>
      </c>
      <c r="AD463" s="64">
        <f t="shared" si="526"/>
        <v>178677</v>
      </c>
      <c r="AE463" s="80">
        <f t="shared" si="520"/>
        <v>0.16718710439699547</v>
      </c>
      <c r="AF463" s="64"/>
      <c r="AG463" s="64">
        <f t="shared" si="521"/>
        <v>13830</v>
      </c>
      <c r="AH463" s="64">
        <v>9525</v>
      </c>
      <c r="AI463" s="64">
        <f t="shared" si="522"/>
        <v>4305</v>
      </c>
      <c r="AJ463" s="64">
        <f t="shared" si="527"/>
        <v>41364</v>
      </c>
      <c r="AK463" s="64">
        <f t="shared" si="524"/>
        <v>3447</v>
      </c>
      <c r="AL463" s="64">
        <f t="shared" si="528"/>
        <v>137313</v>
      </c>
      <c r="AM463" s="81">
        <v>9.8409255242227045E-2</v>
      </c>
    </row>
    <row r="464" spans="1:39" x14ac:dyDescent="0.3">
      <c r="A464" s="44">
        <v>44531</v>
      </c>
      <c r="B464" s="64">
        <f>'From State&amp;Country +Charts'!H477</f>
        <v>3171</v>
      </c>
      <c r="C464" s="64"/>
      <c r="D464" s="64">
        <f t="shared" si="509"/>
        <v>40548</v>
      </c>
      <c r="E464" s="64"/>
      <c r="F464" s="64">
        <f>'From State&amp;Country +Charts'!AN477</f>
        <v>1740</v>
      </c>
      <c r="G464" s="64"/>
      <c r="H464" s="64">
        <f t="shared" si="510"/>
        <v>21032</v>
      </c>
      <c r="I464" s="64"/>
      <c r="J464" s="64">
        <f>'From State&amp;Country +Charts'!AT477</f>
        <v>841</v>
      </c>
      <c r="K464" s="64"/>
      <c r="L464" s="64">
        <f t="shared" si="511"/>
        <v>10328</v>
      </c>
      <c r="M464" s="64"/>
      <c r="N464">
        <f>'From State&amp;Country +Charts'!F477</f>
        <v>579</v>
      </c>
      <c r="O464" s="64"/>
      <c r="P464" s="64">
        <f t="shared" si="512"/>
        <v>7532</v>
      </c>
      <c r="Q464" s="64"/>
      <c r="R464">
        <f>'From State&amp;Country +Charts'!O477</f>
        <v>516</v>
      </c>
      <c r="S464" s="64"/>
      <c r="T464" s="64">
        <f t="shared" si="513"/>
        <v>6183</v>
      </c>
      <c r="U464" s="64"/>
      <c r="V464" s="79">
        <f t="shared" si="514"/>
        <v>0.22265131301783458</v>
      </c>
      <c r="W464" s="79">
        <f t="shared" si="515"/>
        <v>0.12217385198708047</v>
      </c>
      <c r="X464" s="79">
        <f t="shared" si="516"/>
        <v>5.9050695127088895E-2</v>
      </c>
      <c r="Y464" s="8">
        <f t="shared" si="517"/>
        <v>4.0654402471562982E-2</v>
      </c>
      <c r="Z464" s="8">
        <f t="shared" si="518"/>
        <v>3.6230866451341104E-2</v>
      </c>
      <c r="AA464" s="64"/>
      <c r="AB464" s="64"/>
      <c r="AC464" s="64">
        <f>'From State&amp;Country +Charts'!BR477</f>
        <v>14242</v>
      </c>
      <c r="AD464" s="64">
        <f t="shared" si="526"/>
        <v>179501</v>
      </c>
      <c r="AE464" s="80">
        <f t="shared" si="520"/>
        <v>6.1410046206588076E-2</v>
      </c>
      <c r="AF464" s="64"/>
      <c r="AG464" s="64">
        <f t="shared" si="521"/>
        <v>14242</v>
      </c>
      <c r="AH464" s="64">
        <v>9202</v>
      </c>
      <c r="AI464" s="64">
        <f t="shared" si="522"/>
        <v>5040</v>
      </c>
      <c r="AJ464" s="64">
        <f t="shared" si="527"/>
        <v>43491</v>
      </c>
      <c r="AK464" s="64">
        <f t="shared" si="524"/>
        <v>3624.25</v>
      </c>
      <c r="AL464" s="64">
        <f t="shared" si="528"/>
        <v>136010</v>
      </c>
      <c r="AM464" s="81">
        <v>0.10960539250105322</v>
      </c>
    </row>
    <row r="465" spans="1:39" x14ac:dyDescent="0.3">
      <c r="A465" s="44">
        <v>44562</v>
      </c>
      <c r="B465" s="64">
        <f>'From State&amp;Country +Charts'!H478</f>
        <v>3110</v>
      </c>
      <c r="C465" s="64"/>
      <c r="D465" s="64">
        <f t="shared" si="509"/>
        <v>40967</v>
      </c>
      <c r="E465" s="64"/>
      <c r="F465" s="64">
        <f>'From State&amp;Country +Charts'!AN478</f>
        <v>1547</v>
      </c>
      <c r="G465" s="64"/>
      <c r="H465" s="64">
        <f t="shared" si="510"/>
        <v>21106</v>
      </c>
      <c r="I465" s="64"/>
      <c r="J465" s="64">
        <f>'From State&amp;Country +Charts'!AT478</f>
        <v>794</v>
      </c>
      <c r="K465" s="64"/>
      <c r="L465" s="64">
        <f t="shared" si="511"/>
        <v>10535</v>
      </c>
      <c r="M465" s="64"/>
      <c r="N465">
        <f>'From State&amp;Country +Charts'!F478</f>
        <v>544</v>
      </c>
      <c r="O465" s="64"/>
      <c r="P465" s="64">
        <f t="shared" si="512"/>
        <v>7618</v>
      </c>
      <c r="Q465" s="64"/>
      <c r="R465">
        <f>'From State&amp;Country +Charts'!O478</f>
        <v>473</v>
      </c>
      <c r="S465" s="64"/>
      <c r="T465" s="64">
        <f t="shared" si="513"/>
        <v>6237</v>
      </c>
      <c r="U465" s="64"/>
      <c r="V465" s="79">
        <f t="shared" si="514"/>
        <v>0.22636290850862509</v>
      </c>
      <c r="W465" s="79">
        <f t="shared" si="515"/>
        <v>0.11259917024528714</v>
      </c>
      <c r="X465" s="79">
        <f t="shared" si="516"/>
        <v>5.779168789577116E-2</v>
      </c>
      <c r="Y465" s="8">
        <f t="shared" si="517"/>
        <v>3.9595312613727347E-2</v>
      </c>
      <c r="Z465" s="8">
        <f t="shared" si="518"/>
        <v>3.4427542033626898E-2</v>
      </c>
      <c r="AA465" s="64"/>
      <c r="AB465" s="64"/>
      <c r="AC465" s="64">
        <f>'From State&amp;Country +Charts'!BR478</f>
        <v>13739</v>
      </c>
      <c r="AD465" s="64">
        <f t="shared" si="526"/>
        <v>181825</v>
      </c>
      <c r="AE465" s="80">
        <f t="shared" si="520"/>
        <v>0.20359176522120026</v>
      </c>
      <c r="AF465" s="64"/>
      <c r="AG465" s="64">
        <f t="shared" si="521"/>
        <v>13739</v>
      </c>
      <c r="AH465" s="64">
        <v>9185</v>
      </c>
      <c r="AI465" s="64">
        <f t="shared" si="522"/>
        <v>4554</v>
      </c>
      <c r="AJ465" s="64">
        <f t="shared" si="527"/>
        <v>45502</v>
      </c>
      <c r="AK465" s="64">
        <f t="shared" si="524"/>
        <v>3791.8333333333335</v>
      </c>
      <c r="AL465" s="64">
        <f t="shared" si="528"/>
        <v>136323</v>
      </c>
      <c r="AM465" s="81">
        <v>0.10022563505349734</v>
      </c>
    </row>
    <row r="466" spans="1:39" x14ac:dyDescent="0.3">
      <c r="A466" s="44">
        <v>44593</v>
      </c>
      <c r="B466" s="64">
        <f>'From State&amp;Country +Charts'!H479</f>
        <v>2751</v>
      </c>
      <c r="C466" s="64"/>
      <c r="D466" s="64">
        <f t="shared" ref="D466:D471" si="529">SUM(B455:B466)</f>
        <v>41019</v>
      </c>
      <c r="E466" s="64"/>
      <c r="F466" s="64">
        <f>'From State&amp;Country +Charts'!AN479</f>
        <v>1415</v>
      </c>
      <c r="G466" s="64"/>
      <c r="H466" s="64">
        <f t="shared" ref="H466:H471" si="530">SUM(F455:F466)</f>
        <v>21125</v>
      </c>
      <c r="I466" s="64"/>
      <c r="J466" s="64">
        <f>'From State&amp;Country +Charts'!AT479</f>
        <v>711</v>
      </c>
      <c r="K466" s="64"/>
      <c r="L466" s="64">
        <f t="shared" ref="L466:L471" si="531">SUM(J455:J466)</f>
        <v>10579</v>
      </c>
      <c r="M466" s="64"/>
      <c r="N466">
        <f>'From State&amp;Country +Charts'!F479</f>
        <v>512</v>
      </c>
      <c r="O466" s="64"/>
      <c r="P466" s="64">
        <f t="shared" ref="P466:P471" si="532">SUM(N455:N466)</f>
        <v>7673</v>
      </c>
      <c r="Q466" s="64"/>
      <c r="R466">
        <f>'From State&amp;Country +Charts'!O479</f>
        <v>448</v>
      </c>
      <c r="S466" s="64"/>
      <c r="T466" s="64">
        <f t="shared" ref="T466:T471" si="533">SUM(R455:R466)</f>
        <v>6236</v>
      </c>
      <c r="U466" s="64"/>
      <c r="V466" s="79">
        <f t="shared" ref="V466:V471" si="534">B466/AC466</f>
        <v>0.21527506064637295</v>
      </c>
      <c r="W466" s="79">
        <f t="shared" ref="W466:W471" si="535">F466/AC466</f>
        <v>0.11072853900931215</v>
      </c>
      <c r="X466" s="79">
        <f t="shared" ref="X466:X471" si="536">J466/AC466</f>
        <v>5.5638156350262147E-2</v>
      </c>
      <c r="Y466" s="8">
        <f t="shared" ref="Y466:Y471" si="537">N466/AC466</f>
        <v>4.0065732842945456E-2</v>
      </c>
      <c r="Z466" s="8">
        <f t="shared" ref="Z466:Z471" si="538">R466/AC466</f>
        <v>3.5057516237577274E-2</v>
      </c>
      <c r="AA466" s="64"/>
      <c r="AB466" s="64"/>
      <c r="AC466" s="64">
        <f>'From State&amp;Country +Charts'!BR479</f>
        <v>12779</v>
      </c>
      <c r="AD466" s="64">
        <f t="shared" ref="AD466" si="539">SUM(AC455:AC466)</f>
        <v>183258</v>
      </c>
      <c r="AE466" s="80">
        <f t="shared" ref="AE466:AE471" si="540">(AC466/AC454)-1</f>
        <v>0.12630001762735765</v>
      </c>
      <c r="AF466" s="64"/>
      <c r="AG466" s="64">
        <f t="shared" ref="AG466:AG471" si="541">AC466</f>
        <v>12779</v>
      </c>
      <c r="AH466" s="64">
        <v>8756</v>
      </c>
      <c r="AI466" s="64">
        <f t="shared" ref="AI466:AI471" si="542">AG466-AH466</f>
        <v>4023</v>
      </c>
      <c r="AJ466" s="64">
        <f t="shared" ref="AJ466" si="543">SUM(AI455:AI466)</f>
        <v>44943</v>
      </c>
      <c r="AK466" s="64">
        <f t="shared" ref="AK466:AK471" si="544">AJ466/12</f>
        <v>3745.25</v>
      </c>
      <c r="AL466" s="64">
        <f t="shared" ref="AL466" si="545">SUM(AH455:AH466)</f>
        <v>138315</v>
      </c>
      <c r="AM466" s="81">
        <v>8.819156428515533E-2</v>
      </c>
    </row>
    <row r="467" spans="1:39" x14ac:dyDescent="0.3">
      <c r="A467" s="44">
        <v>44621</v>
      </c>
      <c r="B467" s="64">
        <f>'From State&amp;Country +Charts'!H480</f>
        <v>3334</v>
      </c>
      <c r="C467" s="64"/>
      <c r="D467" s="64">
        <f t="shared" si="529"/>
        <v>41220</v>
      </c>
      <c r="E467" s="64"/>
      <c r="F467" s="64">
        <f>'From State&amp;Country +Charts'!AN480</f>
        <v>1799</v>
      </c>
      <c r="G467" s="64"/>
      <c r="H467" s="64">
        <f t="shared" si="530"/>
        <v>20949</v>
      </c>
      <c r="I467" s="64"/>
      <c r="J467" s="64">
        <f>'From State&amp;Country +Charts'!AT480</f>
        <v>906</v>
      </c>
      <c r="K467" s="64"/>
      <c r="L467" s="64">
        <f t="shared" si="531"/>
        <v>10751</v>
      </c>
      <c r="M467" s="64"/>
      <c r="N467">
        <f>'From State&amp;Country +Charts'!F480</f>
        <v>604</v>
      </c>
      <c r="O467" s="64"/>
      <c r="P467" s="64">
        <f t="shared" si="532"/>
        <v>7660</v>
      </c>
      <c r="Q467" s="64"/>
      <c r="R467">
        <f>'From State&amp;Country +Charts'!O480</f>
        <v>597</v>
      </c>
      <c r="S467" s="64"/>
      <c r="T467" s="64">
        <f t="shared" si="533"/>
        <v>6310</v>
      </c>
      <c r="U467" s="64"/>
      <c r="V467" s="79">
        <f t="shared" si="534"/>
        <v>0.21636705821273283</v>
      </c>
      <c r="W467" s="79">
        <f t="shared" si="535"/>
        <v>0.11674995132714647</v>
      </c>
      <c r="X467" s="79">
        <f t="shared" si="536"/>
        <v>5.8796807060808622E-2</v>
      </c>
      <c r="Y467" s="8">
        <f t="shared" si="537"/>
        <v>3.9197871373872414E-2</v>
      </c>
      <c r="Z467" s="8">
        <f t="shared" si="538"/>
        <v>3.8743591407618926E-2</v>
      </c>
      <c r="AA467" s="64"/>
      <c r="AB467" s="64"/>
      <c r="AC467" s="64">
        <f>'From State&amp;Country +Charts'!BR480</f>
        <v>15409</v>
      </c>
      <c r="AD467" s="64">
        <f t="shared" ref="AD467:AD471" si="546">SUM(AC456:AC467)</f>
        <v>184618</v>
      </c>
      <c r="AE467" s="80">
        <f t="shared" si="540"/>
        <v>9.6804042992383765E-2</v>
      </c>
      <c r="AF467" s="64"/>
      <c r="AG467" s="64">
        <f t="shared" si="541"/>
        <v>15409</v>
      </c>
      <c r="AH467" s="64">
        <v>11264</v>
      </c>
      <c r="AI467" s="64">
        <f t="shared" si="542"/>
        <v>4145</v>
      </c>
      <c r="AJ467" s="64">
        <f t="shared" ref="AJ467:AJ471" si="547">SUM(AI456:AI467)</f>
        <v>47888</v>
      </c>
      <c r="AK467" s="64">
        <f t="shared" si="544"/>
        <v>3990.6666666666665</v>
      </c>
      <c r="AL467" s="64">
        <f t="shared" ref="AL467:AL471" si="548">SUM(AH456:AH467)</f>
        <v>136730</v>
      </c>
      <c r="AM467" s="81">
        <v>9.6956324226101634E-2</v>
      </c>
    </row>
    <row r="468" spans="1:39" x14ac:dyDescent="0.3">
      <c r="A468" s="44">
        <v>44652</v>
      </c>
      <c r="B468" s="64">
        <f>'From State&amp;Country +Charts'!H481</f>
        <v>2807</v>
      </c>
      <c r="C468" s="64"/>
      <c r="D468" s="64">
        <f t="shared" si="529"/>
        <v>40730</v>
      </c>
      <c r="E468" s="64"/>
      <c r="F468" s="64">
        <f>'From State&amp;Country +Charts'!AN481</f>
        <v>1535</v>
      </c>
      <c r="G468" s="64"/>
      <c r="H468" s="64">
        <f t="shared" si="530"/>
        <v>20602</v>
      </c>
      <c r="I468" s="64"/>
      <c r="J468" s="64">
        <f>'From State&amp;Country +Charts'!AT481</f>
        <v>788</v>
      </c>
      <c r="K468" s="64"/>
      <c r="L468" s="64">
        <f t="shared" si="531"/>
        <v>10772</v>
      </c>
      <c r="M468" s="64"/>
      <c r="N468">
        <f>'From State&amp;Country +Charts'!F481</f>
        <v>598</v>
      </c>
      <c r="O468" s="64"/>
      <c r="P468" s="64">
        <f t="shared" si="532"/>
        <v>7661</v>
      </c>
      <c r="Q468" s="64"/>
      <c r="R468">
        <f>'From State&amp;Country +Charts'!O481</f>
        <v>423</v>
      </c>
      <c r="S468" s="64"/>
      <c r="T468" s="64">
        <f t="shared" si="533"/>
        <v>6221</v>
      </c>
      <c r="U468" s="64"/>
      <c r="V468" s="79">
        <f t="shared" si="534"/>
        <v>0.20576161853100719</v>
      </c>
      <c r="W468" s="79">
        <f t="shared" si="535"/>
        <v>0.11252015833455505</v>
      </c>
      <c r="X468" s="79">
        <f t="shared" si="536"/>
        <v>5.7762791379563111E-2</v>
      </c>
      <c r="Y468" s="8">
        <f t="shared" si="537"/>
        <v>4.3835214777891804E-2</v>
      </c>
      <c r="Z468" s="8">
        <f t="shared" si="538"/>
        <v>3.1007183697405072E-2</v>
      </c>
      <c r="AA468" s="64"/>
      <c r="AB468" s="64"/>
      <c r="AC468" s="64">
        <f>'From State&amp;Country +Charts'!BR481</f>
        <v>13642</v>
      </c>
      <c r="AD468" s="64">
        <f t="shared" si="546"/>
        <v>183710</v>
      </c>
      <c r="AE468" s="80">
        <f t="shared" si="540"/>
        <v>-6.2405498281786986E-2</v>
      </c>
      <c r="AF468" s="64"/>
      <c r="AG468" s="64">
        <f t="shared" si="541"/>
        <v>13642</v>
      </c>
      <c r="AH468" s="64">
        <v>9716</v>
      </c>
      <c r="AI468" s="64">
        <f t="shared" si="542"/>
        <v>3926</v>
      </c>
      <c r="AJ468" s="64">
        <f t="shared" si="547"/>
        <v>48743</v>
      </c>
      <c r="AK468" s="64">
        <f t="shared" si="544"/>
        <v>4061.9166666666665</v>
      </c>
      <c r="AL468" s="64">
        <f t="shared" si="548"/>
        <v>134967</v>
      </c>
      <c r="AM468" s="81">
        <v>9.8079460489664275E-2</v>
      </c>
    </row>
    <row r="469" spans="1:39" x14ac:dyDescent="0.3">
      <c r="A469" s="44">
        <v>44682</v>
      </c>
      <c r="B469" s="64">
        <f>'From State&amp;Country +Charts'!H482</f>
        <v>2799</v>
      </c>
      <c r="C469" s="64"/>
      <c r="D469" s="64">
        <f t="shared" si="529"/>
        <v>40504</v>
      </c>
      <c r="E469" s="64"/>
      <c r="F469" s="64">
        <f>'From State&amp;Country +Charts'!AN482</f>
        <v>1433</v>
      </c>
      <c r="G469" s="64"/>
      <c r="H469" s="64">
        <f t="shared" si="530"/>
        <v>20370</v>
      </c>
      <c r="I469" s="64"/>
      <c r="J469" s="64">
        <f>'From State&amp;Country +Charts'!AT482</f>
        <v>769</v>
      </c>
      <c r="K469" s="64"/>
      <c r="L469" s="64">
        <f t="shared" si="531"/>
        <v>10792</v>
      </c>
      <c r="M469" s="64"/>
      <c r="N469">
        <f>'From State&amp;Country +Charts'!F482</f>
        <v>560</v>
      </c>
      <c r="O469" s="64"/>
      <c r="P469" s="64">
        <f t="shared" si="532"/>
        <v>7636</v>
      </c>
      <c r="Q469" s="64"/>
      <c r="R469">
        <f>'From State&amp;Country +Charts'!O482</f>
        <v>440</v>
      </c>
      <c r="S469" s="64"/>
      <c r="T469" s="64">
        <f t="shared" si="533"/>
        <v>6210</v>
      </c>
      <c r="U469" s="64"/>
      <c r="V469" s="79">
        <f t="shared" si="534"/>
        <v>0.20852268494375326</v>
      </c>
      <c r="W469" s="79">
        <f t="shared" si="535"/>
        <v>0.10675705877970647</v>
      </c>
      <c r="X469" s="79">
        <f t="shared" si="536"/>
        <v>5.7289726588691053E-2</v>
      </c>
      <c r="Y469" s="8">
        <f t="shared" si="537"/>
        <v>4.171943678760337E-2</v>
      </c>
      <c r="Z469" s="8">
        <f t="shared" si="538"/>
        <v>3.2779557475974073E-2</v>
      </c>
      <c r="AA469" s="64"/>
      <c r="AB469" s="64"/>
      <c r="AC469" s="64">
        <f>'From State&amp;Country +Charts'!BR482</f>
        <v>13423</v>
      </c>
      <c r="AD469" s="64">
        <f t="shared" si="546"/>
        <v>183784</v>
      </c>
      <c r="AE469" s="80">
        <f t="shared" si="540"/>
        <v>5.5434864034760167E-3</v>
      </c>
      <c r="AF469" s="64"/>
      <c r="AG469" s="64">
        <f t="shared" si="541"/>
        <v>13423</v>
      </c>
      <c r="AH469" s="64">
        <v>9411</v>
      </c>
      <c r="AI469" s="64">
        <f t="shared" si="542"/>
        <v>4012</v>
      </c>
      <c r="AJ469" s="64">
        <f t="shared" si="547"/>
        <v>53713</v>
      </c>
      <c r="AK469" s="64">
        <f t="shared" si="544"/>
        <v>4476.083333333333</v>
      </c>
      <c r="AL469" s="64">
        <f t="shared" si="548"/>
        <v>130071</v>
      </c>
      <c r="AM469" s="81">
        <v>0.10325560604931834</v>
      </c>
    </row>
    <row r="470" spans="1:39" x14ac:dyDescent="0.3">
      <c r="A470" s="44">
        <v>44713</v>
      </c>
      <c r="B470" s="64">
        <f>'From State&amp;Country +Charts'!H483</f>
        <v>3147</v>
      </c>
      <c r="C470" s="64"/>
      <c r="D470" s="64">
        <f t="shared" si="529"/>
        <v>40013</v>
      </c>
      <c r="E470" s="64"/>
      <c r="F470" s="64">
        <f>'From State&amp;Country +Charts'!AN483</f>
        <v>1570</v>
      </c>
      <c r="G470" s="64"/>
      <c r="H470" s="64">
        <f t="shared" si="530"/>
        <v>20127</v>
      </c>
      <c r="I470" s="64"/>
      <c r="J470" s="64">
        <f>'From State&amp;Country +Charts'!AT483</f>
        <v>959</v>
      </c>
      <c r="K470" s="64"/>
      <c r="L470" s="64">
        <f t="shared" si="531"/>
        <v>10802</v>
      </c>
      <c r="M470" s="64"/>
      <c r="N470">
        <f>'From State&amp;Country +Charts'!F483</f>
        <v>632</v>
      </c>
      <c r="O470" s="64"/>
      <c r="P470" s="64">
        <f t="shared" si="532"/>
        <v>7504</v>
      </c>
      <c r="Q470" s="64"/>
      <c r="R470">
        <f>'From State&amp;Country +Charts'!O483</f>
        <v>510</v>
      </c>
      <c r="S470" s="64"/>
      <c r="T470" s="64">
        <f t="shared" si="533"/>
        <v>6199</v>
      </c>
      <c r="U470" s="64"/>
      <c r="V470" s="79">
        <f t="shared" si="534"/>
        <v>0.19849880156427399</v>
      </c>
      <c r="W470" s="79">
        <f t="shared" si="535"/>
        <v>9.9028636306294937E-2</v>
      </c>
      <c r="X470" s="79">
        <f t="shared" si="536"/>
        <v>6.0489466380724111E-2</v>
      </c>
      <c r="Y470" s="8">
        <f t="shared" si="537"/>
        <v>3.9863756780623184E-2</v>
      </c>
      <c r="Z470" s="8">
        <f t="shared" si="538"/>
        <v>3.2168537908414278E-2</v>
      </c>
      <c r="AA470" s="64"/>
      <c r="AB470" s="64"/>
      <c r="AC470" s="64">
        <f>'From State&amp;Country +Charts'!BR483</f>
        <v>15854</v>
      </c>
      <c r="AD470" s="64">
        <f t="shared" si="546"/>
        <v>184101</v>
      </c>
      <c r="AE470" s="80">
        <f t="shared" si="540"/>
        <v>2.0402909184527251E-2</v>
      </c>
      <c r="AF470" s="64"/>
      <c r="AG470" s="64">
        <f t="shared" si="541"/>
        <v>15854</v>
      </c>
      <c r="AH470" s="64">
        <v>12613</v>
      </c>
      <c r="AI470" s="64">
        <f t="shared" si="542"/>
        <v>3241</v>
      </c>
      <c r="AJ470" s="64">
        <f t="shared" si="547"/>
        <v>54256</v>
      </c>
      <c r="AK470" s="64">
        <f t="shared" si="544"/>
        <v>4521.333333333333</v>
      </c>
      <c r="AL470" s="64">
        <f t="shared" si="548"/>
        <v>129845</v>
      </c>
      <c r="AM470" s="81">
        <v>0.10066860098397881</v>
      </c>
    </row>
    <row r="471" spans="1:39" x14ac:dyDescent="0.3">
      <c r="A471" s="44">
        <v>44743</v>
      </c>
      <c r="B471" s="64">
        <f>'From State&amp;Country +Charts'!H484</f>
        <v>3377</v>
      </c>
      <c r="C471" s="64"/>
      <c r="D471" s="64">
        <f t="shared" si="529"/>
        <v>39582</v>
      </c>
      <c r="E471" s="64"/>
      <c r="F471" s="64">
        <f>'From State&amp;Country +Charts'!AN484</f>
        <v>1589</v>
      </c>
      <c r="G471" s="64"/>
      <c r="H471" s="64">
        <f t="shared" si="530"/>
        <v>19846</v>
      </c>
      <c r="I471" s="64"/>
      <c r="J471" s="64">
        <f>'From State&amp;Country +Charts'!AT484</f>
        <v>984</v>
      </c>
      <c r="K471" s="64"/>
      <c r="L471" s="64">
        <f t="shared" si="531"/>
        <v>10761</v>
      </c>
      <c r="M471" s="64"/>
      <c r="N471">
        <f>'From State&amp;Country +Charts'!F484</f>
        <v>670</v>
      </c>
      <c r="O471" s="64"/>
      <c r="P471" s="64">
        <f t="shared" si="532"/>
        <v>7419</v>
      </c>
      <c r="Q471" s="64"/>
      <c r="R471">
        <f>'From State&amp;Country +Charts'!O484</f>
        <v>500</v>
      </c>
      <c r="S471" s="64"/>
      <c r="T471" s="64">
        <f t="shared" si="533"/>
        <v>6050</v>
      </c>
      <c r="U471" s="64"/>
      <c r="V471" s="79">
        <f t="shared" si="534"/>
        <v>0.2021187455111324</v>
      </c>
      <c r="W471" s="79">
        <f t="shared" si="535"/>
        <v>9.5104141728513281E-2</v>
      </c>
      <c r="X471" s="79">
        <f t="shared" si="536"/>
        <v>5.8893943021307162E-2</v>
      </c>
      <c r="Y471" s="8">
        <f t="shared" si="537"/>
        <v>4.0100550634426621E-2</v>
      </c>
      <c r="Z471" s="8">
        <f t="shared" si="538"/>
        <v>2.9925784055542255E-2</v>
      </c>
      <c r="AA471" s="64"/>
      <c r="AB471" s="64"/>
      <c r="AC471" s="64">
        <f>'From State&amp;Country +Charts'!BR484</f>
        <v>16708</v>
      </c>
      <c r="AD471" s="64">
        <f t="shared" si="546"/>
        <v>183443</v>
      </c>
      <c r="AE471" s="80">
        <f t="shared" si="540"/>
        <v>-3.7890130139352718E-2</v>
      </c>
      <c r="AF471" s="64"/>
      <c r="AG471" s="64">
        <f t="shared" si="541"/>
        <v>16708</v>
      </c>
      <c r="AH471" s="64">
        <v>10772</v>
      </c>
      <c r="AI471" s="64">
        <f t="shared" si="542"/>
        <v>5936</v>
      </c>
      <c r="AJ471" s="64">
        <f t="shared" si="547"/>
        <v>55857</v>
      </c>
      <c r="AK471" s="64">
        <f t="shared" si="544"/>
        <v>4654.75</v>
      </c>
      <c r="AL471" s="64">
        <f t="shared" si="548"/>
        <v>127586</v>
      </c>
      <c r="AM471" s="81">
        <v>9.2769930572180997E-2</v>
      </c>
    </row>
    <row r="472" spans="1:39" x14ac:dyDescent="0.3">
      <c r="A472" s="44">
        <v>44774</v>
      </c>
      <c r="B472" s="64">
        <f>'From State&amp;Country +Charts'!H485</f>
        <v>3844</v>
      </c>
      <c r="C472" s="64"/>
      <c r="D472" s="64">
        <f t="shared" ref="D472:D474" si="549">SUM(B461:B472)</f>
        <v>39321</v>
      </c>
      <c r="E472" s="64"/>
      <c r="F472" s="64">
        <f>'From State&amp;Country +Charts'!AN485</f>
        <v>1873</v>
      </c>
      <c r="G472" s="64"/>
      <c r="H472" s="64">
        <f t="shared" ref="H472:H474" si="550">SUM(F461:F472)</f>
        <v>19865</v>
      </c>
      <c r="I472" s="64"/>
      <c r="J472" s="64">
        <f>'From State&amp;Country +Charts'!AT485</f>
        <v>1170</v>
      </c>
      <c r="K472" s="64"/>
      <c r="L472" s="64">
        <f t="shared" ref="L472:L474" si="551">SUM(J461:J472)</f>
        <v>10868</v>
      </c>
      <c r="M472" s="64"/>
      <c r="N472">
        <f>'From State&amp;Country +Charts'!F485</f>
        <v>784</v>
      </c>
      <c r="O472" s="64"/>
      <c r="P472" s="64">
        <f t="shared" ref="P472:P474" si="552">SUM(N461:N472)</f>
        <v>7487</v>
      </c>
      <c r="Q472" s="64"/>
      <c r="R472">
        <f>'From State&amp;Country +Charts'!O485</f>
        <v>577</v>
      </c>
      <c r="S472" s="64"/>
      <c r="T472" s="64">
        <f t="shared" ref="T472:T474" si="553">SUM(R461:R472)</f>
        <v>6071</v>
      </c>
      <c r="U472" s="64"/>
      <c r="V472" s="79">
        <f t="shared" ref="V472:V474" si="554">B472/AC472</f>
        <v>0.20078349438495691</v>
      </c>
      <c r="W472" s="79">
        <f t="shared" ref="W472:W474" si="555">F472/AC472</f>
        <v>9.7832332201619215E-2</v>
      </c>
      <c r="X472" s="79">
        <f t="shared" ref="X472:X474" si="556">J472/AC472</f>
        <v>6.1112562026638811E-2</v>
      </c>
      <c r="Y472" s="8">
        <f t="shared" ref="Y472:Y474" si="557">N472/AC472</f>
        <v>4.0950639853747715E-2</v>
      </c>
      <c r="Z472" s="8">
        <f t="shared" ref="Z472:Z474" si="558">R472/AC472</f>
        <v>3.0138417341342386E-2</v>
      </c>
      <c r="AA472" s="64"/>
      <c r="AB472" s="64"/>
      <c r="AC472" s="64">
        <f>'From State&amp;Country +Charts'!BR485</f>
        <v>19145</v>
      </c>
      <c r="AD472" s="64">
        <f t="shared" ref="AD472" si="559">SUM(AC461:AC472)</f>
        <v>184475</v>
      </c>
      <c r="AE472" s="80">
        <f t="shared" ref="AE472:AE474" si="560">(AC472/AC460)-1</f>
        <v>5.6975652846022129E-2</v>
      </c>
      <c r="AF472" s="64"/>
      <c r="AG472" s="64">
        <f t="shared" ref="AG472:AG474" si="561">AC472</f>
        <v>19145</v>
      </c>
      <c r="AH472" s="64">
        <v>13225</v>
      </c>
      <c r="AI472" s="64">
        <f t="shared" ref="AI472:AI474" si="562">AG472-AH472</f>
        <v>5920</v>
      </c>
      <c r="AJ472" s="64">
        <f t="shared" ref="AJ472" si="563">SUM(AI461:AI472)</f>
        <v>55347</v>
      </c>
      <c r="AK472" s="64">
        <f t="shared" ref="AK472:AK474" si="564">AJ472/12</f>
        <v>4612.25</v>
      </c>
      <c r="AL472" s="64">
        <f t="shared" ref="AL472" si="565">SUM(AH461:AH472)</f>
        <v>129128</v>
      </c>
      <c r="AM472" s="81">
        <v>9.5743013841734129E-2</v>
      </c>
    </row>
    <row r="473" spans="1:39" x14ac:dyDescent="0.3">
      <c r="A473" s="44">
        <v>44805</v>
      </c>
      <c r="B473" s="64">
        <f>'From State&amp;Country +Charts'!H486</f>
        <v>3408</v>
      </c>
      <c r="C473" s="64"/>
      <c r="D473" s="64">
        <f t="shared" si="549"/>
        <v>38685</v>
      </c>
      <c r="E473" s="64"/>
      <c r="F473" s="64">
        <f>'From State&amp;Country +Charts'!AN486</f>
        <v>1667</v>
      </c>
      <c r="G473" s="64"/>
      <c r="H473" s="64">
        <f t="shared" si="550"/>
        <v>19666</v>
      </c>
      <c r="I473" s="64"/>
      <c r="J473" s="64">
        <f>'From State&amp;Country +Charts'!AT486</f>
        <v>1039</v>
      </c>
      <c r="K473" s="64"/>
      <c r="L473" s="64">
        <f t="shared" si="551"/>
        <v>10811</v>
      </c>
      <c r="M473" s="64"/>
      <c r="N473">
        <f>'From State&amp;Country +Charts'!F486</f>
        <v>752</v>
      </c>
      <c r="O473" s="64"/>
      <c r="P473" s="64">
        <f t="shared" si="552"/>
        <v>7536</v>
      </c>
      <c r="Q473" s="64"/>
      <c r="R473">
        <f>'From State&amp;Country +Charts'!O486</f>
        <v>573</v>
      </c>
      <c r="S473" s="64"/>
      <c r="T473" s="64">
        <f t="shared" si="553"/>
        <v>6074</v>
      </c>
      <c r="U473" s="64"/>
      <c r="V473" s="79">
        <f t="shared" si="554"/>
        <v>0.19567089625078946</v>
      </c>
      <c r="W473" s="79">
        <f t="shared" si="555"/>
        <v>9.5711086869150835E-2</v>
      </c>
      <c r="X473" s="79">
        <f t="shared" si="556"/>
        <v>5.9654360682092206E-2</v>
      </c>
      <c r="Y473" s="8">
        <f t="shared" si="557"/>
        <v>4.3176207153930071E-2</v>
      </c>
      <c r="Z473" s="8">
        <f t="shared" si="558"/>
        <v>3.289889188723661E-2</v>
      </c>
      <c r="AA473" s="64"/>
      <c r="AB473" s="64"/>
      <c r="AC473" s="64">
        <f>'From State&amp;Country +Charts'!BR486</f>
        <v>17417</v>
      </c>
      <c r="AD473" s="64">
        <f t="shared" ref="AD473:AD474" si="566">SUM(AC462:AC473)</f>
        <v>183902</v>
      </c>
      <c r="AE473" s="80">
        <f t="shared" si="560"/>
        <v>-3.1851028349082822E-2</v>
      </c>
      <c r="AF473" s="64"/>
      <c r="AG473" s="64">
        <f t="shared" si="561"/>
        <v>17417</v>
      </c>
      <c r="AH473" s="64">
        <v>12651</v>
      </c>
      <c r="AI473" s="64">
        <f t="shared" si="562"/>
        <v>4766</v>
      </c>
      <c r="AJ473" s="64">
        <f t="shared" ref="AJ473:AJ474" si="567">SUM(AI462:AI473)</f>
        <v>53146</v>
      </c>
      <c r="AK473" s="64">
        <f t="shared" si="564"/>
        <v>4428.833333333333</v>
      </c>
      <c r="AL473" s="64">
        <f t="shared" ref="AL473:AL474" si="568">SUM(AH462:AH473)</f>
        <v>130756</v>
      </c>
      <c r="AM473" s="81">
        <v>9.3701555951082274E-2</v>
      </c>
    </row>
    <row r="474" spans="1:39" x14ac:dyDescent="0.3">
      <c r="A474" s="44">
        <v>44835</v>
      </c>
      <c r="B474" s="64">
        <f>'From State&amp;Country +Charts'!H487</f>
        <v>2935</v>
      </c>
      <c r="C474" s="64"/>
      <c r="D474" s="64">
        <f t="shared" si="549"/>
        <v>37700</v>
      </c>
      <c r="E474" s="64"/>
      <c r="F474" s="64">
        <f>'From State&amp;Country +Charts'!AN487</f>
        <v>1661</v>
      </c>
      <c r="G474" s="64"/>
      <c r="H474" s="64">
        <f t="shared" si="550"/>
        <v>19450</v>
      </c>
      <c r="I474" s="64"/>
      <c r="J474" s="64">
        <f>'From State&amp;Country +Charts'!AT487</f>
        <v>982</v>
      </c>
      <c r="K474" s="64"/>
      <c r="L474" s="64">
        <f t="shared" si="551"/>
        <v>10764</v>
      </c>
      <c r="M474" s="64"/>
      <c r="N474">
        <f>'From State&amp;Country +Charts'!F487</f>
        <v>655</v>
      </c>
      <c r="O474" s="64"/>
      <c r="P474" s="64">
        <f t="shared" si="552"/>
        <v>7469</v>
      </c>
      <c r="Q474" s="64"/>
      <c r="R474">
        <f>'From State&amp;Country +Charts'!O487</f>
        <v>549</v>
      </c>
      <c r="S474" s="64"/>
      <c r="T474" s="64">
        <f t="shared" si="553"/>
        <v>6042</v>
      </c>
      <c r="U474" s="64"/>
      <c r="V474" s="79">
        <f t="shared" si="554"/>
        <v>0.18568897886878399</v>
      </c>
      <c r="W474" s="79">
        <f t="shared" si="555"/>
        <v>0.10508667594584335</v>
      </c>
      <c r="X474" s="79">
        <f t="shared" si="556"/>
        <v>6.2128305706693664E-2</v>
      </c>
      <c r="Y474" s="8">
        <f t="shared" si="557"/>
        <v>4.1439959509047199E-2</v>
      </c>
      <c r="Z474" s="8">
        <f t="shared" si="558"/>
        <v>3.4733645451094523E-2</v>
      </c>
      <c r="AA474" s="64"/>
      <c r="AB474" s="64"/>
      <c r="AC474" s="64">
        <f>'From State&amp;Country +Charts'!BR487</f>
        <v>15806</v>
      </c>
      <c r="AD474" s="64">
        <f t="shared" si="566"/>
        <v>181994</v>
      </c>
      <c r="AE474" s="80">
        <f t="shared" si="560"/>
        <v>-0.10771141470023715</v>
      </c>
      <c r="AF474" s="64"/>
      <c r="AG474" s="64">
        <f t="shared" si="561"/>
        <v>15806</v>
      </c>
      <c r="AH474" s="64">
        <v>13952</v>
      </c>
      <c r="AI474" s="64">
        <f t="shared" si="562"/>
        <v>1854</v>
      </c>
      <c r="AJ474" s="64">
        <f t="shared" si="567"/>
        <v>51722</v>
      </c>
      <c r="AK474" s="64">
        <f t="shared" si="564"/>
        <v>4310.166666666667</v>
      </c>
      <c r="AL474" s="64">
        <f t="shared" si="568"/>
        <v>130272</v>
      </c>
      <c r="AM474" s="81">
        <v>9.7241553840313799E-2</v>
      </c>
    </row>
    <row r="475" spans="1:39" x14ac:dyDescent="0.3">
      <c r="A475" s="44">
        <v>44866</v>
      </c>
      <c r="B475" s="64">
        <f>'From State&amp;Country +Charts'!H488</f>
        <v>2450</v>
      </c>
      <c r="C475" s="64"/>
      <c r="D475" s="64">
        <f t="shared" ref="D475:D480" si="569">SUM(B464:B475)</f>
        <v>37133</v>
      </c>
      <c r="E475" s="64"/>
      <c r="F475" s="64">
        <f>'From State&amp;Country +Charts'!AN488</f>
        <v>1369</v>
      </c>
      <c r="G475" s="64"/>
      <c r="H475" s="64">
        <f t="shared" ref="H475:H480" si="570">SUM(F464:F475)</f>
        <v>19198</v>
      </c>
      <c r="I475" s="64"/>
      <c r="J475" s="64">
        <f>'From State&amp;Country +Charts'!AT488</f>
        <v>758</v>
      </c>
      <c r="K475" s="64"/>
      <c r="L475" s="64">
        <f t="shared" ref="L475:L480" si="571">SUM(J464:J475)</f>
        <v>10701</v>
      </c>
      <c r="M475" s="64"/>
      <c r="N475">
        <f>'From State&amp;Country +Charts'!F488</f>
        <v>535</v>
      </c>
      <c r="O475" s="64"/>
      <c r="P475" s="64">
        <f t="shared" ref="P475:P480" si="572">SUM(N464:N475)</f>
        <v>7425</v>
      </c>
      <c r="Q475" s="64"/>
      <c r="R475">
        <f>'From State&amp;Country +Charts'!O488</f>
        <v>436</v>
      </c>
      <c r="S475" s="64"/>
      <c r="T475" s="64">
        <f t="shared" ref="T475:T480" si="573">SUM(R464:R475)</f>
        <v>6042</v>
      </c>
      <c r="U475" s="64"/>
      <c r="V475" s="79">
        <f t="shared" ref="V475:V480" si="574">B475/AC475</f>
        <v>0.18784022080809629</v>
      </c>
      <c r="W475" s="79">
        <f t="shared" ref="W475:W480" si="575">F475/AC475</f>
        <v>0.10496051521889135</v>
      </c>
      <c r="X475" s="79">
        <f t="shared" ref="X475:X480" si="576">J475/AC475</f>
        <v>5.8115464233688567E-2</v>
      </c>
      <c r="Y475" s="8">
        <f t="shared" ref="Y475:Y480" si="577">N475/AC475</f>
        <v>4.1018170666257764E-2</v>
      </c>
      <c r="Z475" s="8">
        <f t="shared" ref="Z475:Z480" si="578">R475/AC475</f>
        <v>3.3427892356053056E-2</v>
      </c>
      <c r="AA475" s="64"/>
      <c r="AB475" s="64"/>
      <c r="AC475" s="64">
        <f>'From State&amp;Country +Charts'!BR488</f>
        <v>13043</v>
      </c>
      <c r="AD475" s="64">
        <f t="shared" ref="AD475:AD480" si="579">SUM(AC464:AC475)</f>
        <v>181207</v>
      </c>
      <c r="AE475" s="80">
        <f t="shared" ref="AE475:AE480" si="580">(AC475/AC463)-1</f>
        <v>-5.6905278380332658E-2</v>
      </c>
      <c r="AF475" s="64"/>
      <c r="AG475" s="64">
        <f t="shared" ref="AG475:AG480" si="581">AC475</f>
        <v>13043</v>
      </c>
      <c r="AH475" s="64">
        <v>8831</v>
      </c>
      <c r="AI475" s="64">
        <f t="shared" ref="AI475:AI480" si="582">AG475-AH475</f>
        <v>4212</v>
      </c>
      <c r="AJ475" s="64">
        <f t="shared" ref="AJ475:AJ480" si="583">SUM(AI464:AI475)</f>
        <v>51629</v>
      </c>
      <c r="AK475" s="64">
        <f t="shared" ref="AK475:AK480" si="584">AJ475/12</f>
        <v>4302.416666666667</v>
      </c>
      <c r="AL475" s="64">
        <f t="shared" ref="AL475:AL480" si="585">SUM(AH464:AH475)</f>
        <v>129578</v>
      </c>
      <c r="AM475" s="81">
        <v>0.10649390477650847</v>
      </c>
    </row>
    <row r="476" spans="1:39" x14ac:dyDescent="0.3">
      <c r="A476" s="44">
        <v>44896</v>
      </c>
      <c r="B476" s="64">
        <f>'From State&amp;Country +Charts'!H489</f>
        <v>2270</v>
      </c>
      <c r="C476" s="64"/>
      <c r="D476" s="64">
        <f t="shared" si="569"/>
        <v>36232</v>
      </c>
      <c r="E476" s="64"/>
      <c r="F476" s="64">
        <f>'From State&amp;Country +Charts'!AN489</f>
        <v>1201</v>
      </c>
      <c r="G476" s="64"/>
      <c r="H476" s="64">
        <f t="shared" si="570"/>
        <v>18659</v>
      </c>
      <c r="I476" s="64"/>
      <c r="J476" s="64">
        <f>'From State&amp;Country +Charts'!AT489</f>
        <v>667</v>
      </c>
      <c r="K476" s="64"/>
      <c r="L476" s="64">
        <f t="shared" si="571"/>
        <v>10527</v>
      </c>
      <c r="M476" s="64"/>
      <c r="N476">
        <f>'From State&amp;Country +Charts'!F489</f>
        <v>415</v>
      </c>
      <c r="O476" s="64"/>
      <c r="P476" s="64">
        <f t="shared" si="572"/>
        <v>7261</v>
      </c>
      <c r="Q476" s="64"/>
      <c r="R476">
        <f>'From State&amp;Country +Charts'!O489</f>
        <v>372</v>
      </c>
      <c r="S476" s="64"/>
      <c r="T476" s="64">
        <f t="shared" si="573"/>
        <v>5898</v>
      </c>
      <c r="U476" s="64"/>
      <c r="V476" s="79">
        <f t="shared" si="574"/>
        <v>0.19191748393642205</v>
      </c>
      <c r="W476" s="79">
        <f t="shared" si="575"/>
        <v>0.10153872167737572</v>
      </c>
      <c r="X476" s="79">
        <f t="shared" si="576"/>
        <v>5.6391613121406829E-2</v>
      </c>
      <c r="Y476" s="8">
        <f t="shared" si="577"/>
        <v>3.5086236050050727E-2</v>
      </c>
      <c r="Z476" s="8">
        <f t="shared" si="578"/>
        <v>3.1450794724382822E-2</v>
      </c>
      <c r="AA476" s="64"/>
      <c r="AB476" s="64"/>
      <c r="AC476" s="64">
        <f>'From State&amp;Country +Charts'!BR489</f>
        <v>11828</v>
      </c>
      <c r="AD476" s="64">
        <f t="shared" si="579"/>
        <v>178793</v>
      </c>
      <c r="AE476" s="80">
        <f t="shared" si="580"/>
        <v>-0.16949866591770824</v>
      </c>
      <c r="AF476" s="64"/>
      <c r="AG476" s="64">
        <f t="shared" si="581"/>
        <v>11828</v>
      </c>
      <c r="AH476" s="64">
        <v>7846</v>
      </c>
      <c r="AI476" s="64">
        <f t="shared" si="582"/>
        <v>3982</v>
      </c>
      <c r="AJ476" s="64">
        <f t="shared" si="583"/>
        <v>50571</v>
      </c>
      <c r="AK476" s="64">
        <f t="shared" si="584"/>
        <v>4214.25</v>
      </c>
      <c r="AL476" s="64">
        <f t="shared" si="585"/>
        <v>128222</v>
      </c>
      <c r="AM476" s="81">
        <v>0.10813324315184308</v>
      </c>
    </row>
    <row r="477" spans="1:39" x14ac:dyDescent="0.3">
      <c r="A477" s="44">
        <v>44927</v>
      </c>
      <c r="B477" s="64">
        <f>'From State&amp;Country +Charts'!H490</f>
        <v>2552</v>
      </c>
      <c r="C477" s="64"/>
      <c r="D477" s="64">
        <f t="shared" si="569"/>
        <v>35674</v>
      </c>
      <c r="E477" s="64"/>
      <c r="F477" s="64">
        <f>'From State&amp;Country +Charts'!AN490</f>
        <v>1416</v>
      </c>
      <c r="G477" s="64"/>
      <c r="H477" s="64">
        <f t="shared" si="570"/>
        <v>18528</v>
      </c>
      <c r="I477" s="64"/>
      <c r="J477" s="64">
        <f>'From State&amp;Country +Charts'!AT490</f>
        <v>845</v>
      </c>
      <c r="K477" s="64"/>
      <c r="L477" s="64">
        <f t="shared" si="571"/>
        <v>10578</v>
      </c>
      <c r="M477" s="64"/>
      <c r="N477">
        <f>'From State&amp;Country +Charts'!F490</f>
        <v>546</v>
      </c>
      <c r="O477" s="64"/>
      <c r="P477" s="64">
        <f t="shared" si="572"/>
        <v>7263</v>
      </c>
      <c r="Q477" s="64"/>
      <c r="R477">
        <f>'From State&amp;Country +Charts'!O490</f>
        <v>454</v>
      </c>
      <c r="S477" s="64"/>
      <c r="T477" s="64">
        <f t="shared" si="573"/>
        <v>5879</v>
      </c>
      <c r="U477" s="64"/>
      <c r="V477" s="79">
        <f t="shared" si="574"/>
        <v>0.1858974358974359</v>
      </c>
      <c r="W477" s="79">
        <f t="shared" si="575"/>
        <v>0.10314685314685315</v>
      </c>
      <c r="X477" s="79">
        <f t="shared" si="576"/>
        <v>6.1553030303030304E-2</v>
      </c>
      <c r="Y477" s="8">
        <f t="shared" si="577"/>
        <v>3.9772727272727272E-2</v>
      </c>
      <c r="Z477" s="8">
        <f t="shared" si="578"/>
        <v>3.3071095571095568E-2</v>
      </c>
      <c r="AA477" s="64"/>
      <c r="AB477" s="64"/>
      <c r="AC477" s="64">
        <f>'From State&amp;Country +Charts'!BR490</f>
        <v>13728</v>
      </c>
      <c r="AD477" s="64">
        <f t="shared" si="579"/>
        <v>178782</v>
      </c>
      <c r="AE477" s="80">
        <f t="shared" si="580"/>
        <v>-8.0064051240991141E-4</v>
      </c>
      <c r="AF477" s="64"/>
      <c r="AG477" s="64">
        <f t="shared" si="581"/>
        <v>13728</v>
      </c>
      <c r="AH477" s="64">
        <v>12924</v>
      </c>
      <c r="AI477" s="64">
        <f t="shared" si="582"/>
        <v>804</v>
      </c>
      <c r="AJ477" s="64">
        <f t="shared" si="583"/>
        <v>46821</v>
      </c>
      <c r="AK477" s="64">
        <f t="shared" si="584"/>
        <v>3901.75</v>
      </c>
      <c r="AL477" s="64">
        <f t="shared" si="585"/>
        <v>131961</v>
      </c>
      <c r="AM477" s="81">
        <v>9.4551282051282048E-2</v>
      </c>
    </row>
    <row r="478" spans="1:39" x14ac:dyDescent="0.3">
      <c r="A478" s="44">
        <v>44958</v>
      </c>
      <c r="B478" s="64">
        <f>'From State&amp;Country +Charts'!H491</f>
        <v>2149</v>
      </c>
      <c r="C478" s="64"/>
      <c r="D478" s="64">
        <f t="shared" si="569"/>
        <v>35072</v>
      </c>
      <c r="E478" s="64"/>
      <c r="F478" s="64">
        <f>'From State&amp;Country +Charts'!AN491</f>
        <v>1231</v>
      </c>
      <c r="G478" s="64"/>
      <c r="H478" s="64">
        <f t="shared" si="570"/>
        <v>18344</v>
      </c>
      <c r="I478" s="64"/>
      <c r="J478" s="64">
        <f>'From State&amp;Country +Charts'!AT491</f>
        <v>775</v>
      </c>
      <c r="K478" s="64"/>
      <c r="L478" s="64">
        <f t="shared" si="571"/>
        <v>10642</v>
      </c>
      <c r="M478" s="64"/>
      <c r="N478">
        <f>'From State&amp;Country +Charts'!F491</f>
        <v>460</v>
      </c>
      <c r="O478" s="64"/>
      <c r="P478" s="64">
        <f t="shared" si="572"/>
        <v>7211</v>
      </c>
      <c r="Q478" s="64"/>
      <c r="R478">
        <f>'From State&amp;Country +Charts'!O491</f>
        <v>396</v>
      </c>
      <c r="S478" s="64"/>
      <c r="T478" s="64">
        <f t="shared" si="573"/>
        <v>5827</v>
      </c>
      <c r="U478" s="64"/>
      <c r="V478" s="79">
        <f t="shared" si="574"/>
        <v>0.18455857093782205</v>
      </c>
      <c r="W478" s="79">
        <f t="shared" si="575"/>
        <v>0.10571968395740296</v>
      </c>
      <c r="X478" s="79">
        <f t="shared" si="576"/>
        <v>6.6557883888698044E-2</v>
      </c>
      <c r="Y478" s="8">
        <f t="shared" si="577"/>
        <v>3.9505324630711096E-2</v>
      </c>
      <c r="Z478" s="8">
        <f t="shared" si="578"/>
        <v>3.4008931638612162E-2</v>
      </c>
      <c r="AA478" s="64"/>
      <c r="AB478" s="64"/>
      <c r="AC478" s="64">
        <f>'From State&amp;Country +Charts'!BR491</f>
        <v>11644</v>
      </c>
      <c r="AD478" s="64">
        <f t="shared" si="579"/>
        <v>177647</v>
      </c>
      <c r="AE478" s="80">
        <f t="shared" si="580"/>
        <v>-8.8817591360826342E-2</v>
      </c>
      <c r="AF478" s="64"/>
      <c r="AG478" s="64">
        <f t="shared" si="581"/>
        <v>11644</v>
      </c>
      <c r="AH478" s="64">
        <v>18852</v>
      </c>
      <c r="AI478" s="64">
        <f t="shared" si="582"/>
        <v>-7208</v>
      </c>
      <c r="AJ478" s="64">
        <f t="shared" si="583"/>
        <v>35590</v>
      </c>
      <c r="AK478" s="64">
        <f t="shared" si="584"/>
        <v>2965.8333333333335</v>
      </c>
      <c r="AL478" s="64">
        <f t="shared" si="585"/>
        <v>142057</v>
      </c>
      <c r="AM478" s="81">
        <v>9.2751631741669532E-2</v>
      </c>
    </row>
    <row r="479" spans="1:39" x14ac:dyDescent="0.3">
      <c r="A479" s="44">
        <v>44986</v>
      </c>
      <c r="B479" s="64">
        <f>'From State&amp;Country +Charts'!H492</f>
        <v>2658</v>
      </c>
      <c r="C479" s="64"/>
      <c r="D479" s="64">
        <f t="shared" si="569"/>
        <v>34396</v>
      </c>
      <c r="E479" s="64"/>
      <c r="F479" s="64">
        <f>'From State&amp;Country +Charts'!AN492</f>
        <v>1588</v>
      </c>
      <c r="G479" s="64"/>
      <c r="H479" s="64">
        <f t="shared" si="570"/>
        <v>18133</v>
      </c>
      <c r="I479" s="64"/>
      <c r="J479" s="64">
        <f>'From State&amp;Country +Charts'!AT492</f>
        <v>873</v>
      </c>
      <c r="K479" s="64"/>
      <c r="L479" s="64">
        <f t="shared" si="571"/>
        <v>10609</v>
      </c>
      <c r="M479" s="64"/>
      <c r="N479">
        <f>'From State&amp;Country +Charts'!F492</f>
        <v>576</v>
      </c>
      <c r="O479" s="64"/>
      <c r="P479" s="64">
        <f t="shared" si="572"/>
        <v>7183</v>
      </c>
      <c r="Q479" s="64"/>
      <c r="R479">
        <f>'From State&amp;Country +Charts'!O492</f>
        <v>483</v>
      </c>
      <c r="S479" s="64"/>
      <c r="T479" s="64">
        <f t="shared" si="573"/>
        <v>5713</v>
      </c>
      <c r="U479" s="64"/>
      <c r="V479" s="79">
        <f t="shared" si="574"/>
        <v>0.1878710771840543</v>
      </c>
      <c r="W479" s="79">
        <f t="shared" si="575"/>
        <v>0.11224201300537179</v>
      </c>
      <c r="X479" s="79">
        <f t="shared" si="576"/>
        <v>6.1704834605597968E-2</v>
      </c>
      <c r="Y479" s="8">
        <f t="shared" si="577"/>
        <v>4.0712468193384227E-2</v>
      </c>
      <c r="Z479" s="8">
        <f t="shared" si="578"/>
        <v>3.4139100932994063E-2</v>
      </c>
      <c r="AA479" s="64"/>
      <c r="AB479" s="64"/>
      <c r="AC479" s="64">
        <f>'From State&amp;Country +Charts'!BR492</f>
        <v>14148</v>
      </c>
      <c r="AD479" s="64">
        <f t="shared" si="579"/>
        <v>176386</v>
      </c>
      <c r="AE479" s="80">
        <f t="shared" si="580"/>
        <v>-8.1835291063664051E-2</v>
      </c>
      <c r="AF479" s="64"/>
      <c r="AG479" s="64">
        <f t="shared" si="581"/>
        <v>14148</v>
      </c>
      <c r="AH479" s="64">
        <v>9605</v>
      </c>
      <c r="AI479" s="64">
        <f t="shared" si="582"/>
        <v>4543</v>
      </c>
      <c r="AJ479" s="64">
        <f t="shared" si="583"/>
        <v>35988</v>
      </c>
      <c r="AK479" s="64">
        <f t="shared" si="584"/>
        <v>2999</v>
      </c>
      <c r="AL479" s="64">
        <f t="shared" si="585"/>
        <v>140398</v>
      </c>
      <c r="AM479" s="81">
        <v>0.10474978795589483</v>
      </c>
    </row>
    <row r="480" spans="1:39" x14ac:dyDescent="0.3">
      <c r="A480" s="44">
        <v>45017</v>
      </c>
      <c r="B480" s="64">
        <f>'From State&amp;Country +Charts'!H493</f>
        <v>2119</v>
      </c>
      <c r="C480" s="64"/>
      <c r="D480" s="64">
        <f t="shared" si="569"/>
        <v>33708</v>
      </c>
      <c r="E480" s="64"/>
      <c r="F480" s="64">
        <f>'From State&amp;Country +Charts'!AN493</f>
        <v>1333</v>
      </c>
      <c r="G480" s="64"/>
      <c r="H480" s="64">
        <f t="shared" si="570"/>
        <v>17931</v>
      </c>
      <c r="I480" s="64"/>
      <c r="J480" s="64">
        <f>'From State&amp;Country +Charts'!AT493</f>
        <v>738</v>
      </c>
      <c r="K480" s="64"/>
      <c r="L480" s="64">
        <f t="shared" si="571"/>
        <v>10559</v>
      </c>
      <c r="M480" s="64"/>
      <c r="N480">
        <f>'From State&amp;Country +Charts'!F493</f>
        <v>489</v>
      </c>
      <c r="O480" s="64"/>
      <c r="P480" s="64">
        <f t="shared" si="572"/>
        <v>7074</v>
      </c>
      <c r="Q480" s="64"/>
      <c r="R480">
        <f>'From State&amp;Country +Charts'!O493</f>
        <v>416</v>
      </c>
      <c r="S480" s="64"/>
      <c r="T480" s="64">
        <f t="shared" si="573"/>
        <v>5706</v>
      </c>
      <c r="U480" s="64"/>
      <c r="V480" s="79">
        <f t="shared" si="574"/>
        <v>0.17680433875677931</v>
      </c>
      <c r="W480" s="79">
        <f t="shared" si="575"/>
        <v>0.11122236128493951</v>
      </c>
      <c r="X480" s="79">
        <f t="shared" si="576"/>
        <v>6.157697121401752E-2</v>
      </c>
      <c r="Y480" s="8">
        <f t="shared" si="577"/>
        <v>4.0801001251564453E-2</v>
      </c>
      <c r="Z480" s="8">
        <f t="shared" si="578"/>
        <v>3.471005423445974E-2</v>
      </c>
      <c r="AA480" s="64"/>
      <c r="AB480" s="64"/>
      <c r="AC480" s="64">
        <f>'From State&amp;Country +Charts'!BR493</f>
        <v>11985</v>
      </c>
      <c r="AD480" s="64">
        <f t="shared" si="579"/>
        <v>174729</v>
      </c>
      <c r="AE480" s="80">
        <f t="shared" si="580"/>
        <v>-0.12146312857352293</v>
      </c>
      <c r="AF480" s="64"/>
      <c r="AG480" s="64">
        <f t="shared" si="581"/>
        <v>11985</v>
      </c>
      <c r="AH480" s="64">
        <v>8183</v>
      </c>
      <c r="AI480" s="64">
        <f t="shared" si="582"/>
        <v>3802</v>
      </c>
      <c r="AJ480" s="64">
        <f t="shared" si="583"/>
        <v>35864</v>
      </c>
      <c r="AK480" s="64">
        <f t="shared" si="584"/>
        <v>2988.6666666666665</v>
      </c>
      <c r="AL480" s="64">
        <f t="shared" si="585"/>
        <v>138865</v>
      </c>
      <c r="AM480" s="81">
        <v>9.5869837296620769E-2</v>
      </c>
    </row>
    <row r="481" spans="1:1" x14ac:dyDescent="0.3">
      <c r="A481" s="44">
        <v>45047</v>
      </c>
    </row>
    <row r="482" spans="1:1" x14ac:dyDescent="0.3">
      <c r="A482" s="44">
        <v>45078</v>
      </c>
    </row>
    <row r="483" spans="1:1" x14ac:dyDescent="0.3">
      <c r="A483" s="44">
        <v>45108</v>
      </c>
    </row>
    <row r="484" spans="1:1" x14ac:dyDescent="0.3">
      <c r="A484" s="44">
        <v>45139</v>
      </c>
    </row>
    <row r="485" spans="1:1" x14ac:dyDescent="0.3">
      <c r="A485" s="44">
        <v>45170</v>
      </c>
    </row>
    <row r="486" spans="1:1" x14ac:dyDescent="0.3">
      <c r="A486" s="44">
        <v>45200</v>
      </c>
    </row>
    <row r="487" spans="1:1" x14ac:dyDescent="0.3">
      <c r="A487" s="44">
        <v>45231</v>
      </c>
    </row>
    <row r="488" spans="1:1" x14ac:dyDescent="0.3">
      <c r="A488" s="44">
        <v>45261</v>
      </c>
    </row>
    <row r="489" spans="1:1" x14ac:dyDescent="0.3">
      <c r="A489" s="44">
        <v>45292</v>
      </c>
    </row>
    <row r="490" spans="1:1" x14ac:dyDescent="0.3">
      <c r="A490" s="44">
        <v>45323</v>
      </c>
    </row>
    <row r="491" spans="1:1" x14ac:dyDescent="0.3">
      <c r="A491" s="44">
        <v>45352</v>
      </c>
    </row>
    <row r="492" spans="1:1" x14ac:dyDescent="0.3">
      <c r="A492" s="44">
        <v>45383</v>
      </c>
    </row>
    <row r="493" spans="1:1" x14ac:dyDescent="0.3">
      <c r="A493" s="44">
        <v>45413</v>
      </c>
    </row>
    <row r="494" spans="1:1" x14ac:dyDescent="0.3">
      <c r="A494" s="44">
        <v>45444</v>
      </c>
    </row>
    <row r="495" spans="1:1" x14ac:dyDescent="0.3">
      <c r="A495" s="44">
        <v>45474</v>
      </c>
    </row>
    <row r="496" spans="1:1" x14ac:dyDescent="0.3">
      <c r="A496" s="44">
        <v>45505</v>
      </c>
    </row>
    <row r="497" spans="1:1" x14ac:dyDescent="0.3">
      <c r="A497" s="44">
        <v>45536</v>
      </c>
    </row>
    <row r="498" spans="1:1" x14ac:dyDescent="0.3">
      <c r="A498" s="44">
        <v>45566</v>
      </c>
    </row>
    <row r="499" spans="1:1" x14ac:dyDescent="0.3">
      <c r="A499" s="44">
        <v>45597</v>
      </c>
    </row>
    <row r="500" spans="1:1" x14ac:dyDescent="0.3">
      <c r="A500" s="44">
        <v>45627</v>
      </c>
    </row>
    <row r="501" spans="1:1" x14ac:dyDescent="0.3">
      <c r="A501" s="44">
        <v>45658</v>
      </c>
    </row>
    <row r="502" spans="1:1" x14ac:dyDescent="0.3">
      <c r="A502" s="44">
        <v>45689</v>
      </c>
    </row>
    <row r="503" spans="1:1" x14ac:dyDescent="0.3">
      <c r="A503" s="44">
        <v>45717</v>
      </c>
    </row>
    <row r="504" spans="1:1" x14ac:dyDescent="0.3">
      <c r="A504" s="44">
        <v>45748</v>
      </c>
    </row>
    <row r="505" spans="1:1" x14ac:dyDescent="0.3">
      <c r="A505" s="44">
        <v>45778</v>
      </c>
    </row>
    <row r="506" spans="1:1" x14ac:dyDescent="0.3">
      <c r="A506" s="44">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72"/>
  <sheetViews>
    <sheetView view="pageBreakPreview" zoomScaleNormal="100" zoomScaleSheetLayoutView="100" workbookViewId="0">
      <pane xSplit="3" ySplit="3" topLeftCell="BZ483" activePane="bottomRight" state="frozen"/>
      <selection activeCell="CB214" sqref="CB214"/>
      <selection pane="topRight" activeCell="CB214" sqref="CB214"/>
      <selection pane="bottomLeft" activeCell="CB214" sqref="CB214"/>
      <selection pane="bottomRight" activeCell="CB214" sqref="CB214"/>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4" customWidth="1"/>
    <col min="105" max="105" width="12" style="64" bestFit="1" customWidth="1"/>
    <col min="106" max="106" width="11.81640625" style="64" bestFit="1" customWidth="1"/>
  </cols>
  <sheetData>
    <row r="1" spans="1:107" x14ac:dyDescent="0.3">
      <c r="A1" s="1" t="s">
        <v>476</v>
      </c>
      <c r="CK1" s="208" t="s">
        <v>636</v>
      </c>
      <c r="CL1" s="208"/>
    </row>
    <row r="2" spans="1:107" x14ac:dyDescent="0.3">
      <c r="BW2" s="1" t="s">
        <v>477</v>
      </c>
      <c r="BX2" s="26" t="s">
        <v>484</v>
      </c>
      <c r="BY2" s="1" t="s">
        <v>479</v>
      </c>
      <c r="CD2" s="1" t="s">
        <v>489</v>
      </c>
      <c r="CK2" s="208" t="s">
        <v>637</v>
      </c>
      <c r="CL2" s="208"/>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65"/>
      <c r="CL3" s="63"/>
      <c r="CM3" s="63"/>
      <c r="CN3" s="63"/>
      <c r="CO3" s="63"/>
      <c r="CP3" s="63"/>
      <c r="CQ3" s="63"/>
      <c r="CR3" s="63"/>
      <c r="CS3" s="63"/>
      <c r="CT3" s="63"/>
      <c r="DA3" s="1" t="s">
        <v>641</v>
      </c>
      <c r="DB3" s="63" t="s">
        <v>642</v>
      </c>
      <c r="DC3" s="27" t="s">
        <v>643</v>
      </c>
    </row>
    <row r="4" spans="1:107" x14ac:dyDescent="0.3">
      <c r="B4" s="59" t="s">
        <v>427</v>
      </c>
      <c r="C4" s="21" t="s">
        <v>462</v>
      </c>
      <c r="D4" s="3">
        <v>21</v>
      </c>
      <c r="E4" s="3">
        <v>102</v>
      </c>
      <c r="F4" s="3">
        <v>171</v>
      </c>
      <c r="G4" s="3">
        <v>22</v>
      </c>
      <c r="H4" s="3">
        <v>1462</v>
      </c>
      <c r="I4" s="3">
        <v>141</v>
      </c>
      <c r="J4" s="3">
        <v>39</v>
      </c>
      <c r="K4" s="3">
        <v>3</v>
      </c>
      <c r="L4" s="3">
        <v>112</v>
      </c>
      <c r="M4" s="3">
        <v>38</v>
      </c>
      <c r="N4" s="3">
        <v>89</v>
      </c>
      <c r="O4" s="3">
        <v>317</v>
      </c>
      <c r="P4" s="3">
        <v>131</v>
      </c>
      <c r="Q4" s="3">
        <v>60</v>
      </c>
      <c r="R4" s="3">
        <v>59</v>
      </c>
      <c r="S4" s="3">
        <v>46</v>
      </c>
      <c r="T4" s="3">
        <v>18</v>
      </c>
      <c r="U4" s="3">
        <v>40</v>
      </c>
      <c r="V4" s="3">
        <v>9</v>
      </c>
      <c r="W4" s="3">
        <v>45</v>
      </c>
      <c r="X4" s="3">
        <v>54</v>
      </c>
      <c r="Y4" s="3">
        <v>134</v>
      </c>
      <c r="Z4" s="3">
        <v>112</v>
      </c>
      <c r="AA4" s="3">
        <v>21</v>
      </c>
      <c r="AB4" s="3">
        <v>65</v>
      </c>
      <c r="AC4" s="3">
        <v>187</v>
      </c>
      <c r="AD4" s="3">
        <v>43</v>
      </c>
      <c r="AE4" s="3">
        <v>79</v>
      </c>
      <c r="AF4" s="3">
        <v>11</v>
      </c>
      <c r="AG4" s="3">
        <v>63</v>
      </c>
      <c r="AH4" s="3">
        <v>50</v>
      </c>
      <c r="AI4" s="3">
        <v>106</v>
      </c>
      <c r="AJ4" s="3">
        <v>42</v>
      </c>
      <c r="AK4" s="3">
        <v>22</v>
      </c>
      <c r="AL4" s="3">
        <v>102</v>
      </c>
      <c r="AM4" s="3">
        <v>41</v>
      </c>
      <c r="AN4" s="3">
        <v>916</v>
      </c>
      <c r="AO4" s="3">
        <v>65</v>
      </c>
      <c r="AP4" s="3">
        <v>14</v>
      </c>
      <c r="AQ4" s="3">
        <v>32</v>
      </c>
      <c r="AR4" s="3">
        <v>37</v>
      </c>
      <c r="AS4" s="3">
        <v>37</v>
      </c>
      <c r="AT4" s="3">
        <v>186</v>
      </c>
      <c r="AU4" s="3">
        <v>91</v>
      </c>
      <c r="AV4" s="3">
        <v>5</v>
      </c>
      <c r="AW4" s="3">
        <v>86</v>
      </c>
      <c r="AX4" s="3">
        <v>7</v>
      </c>
      <c r="AY4" s="3">
        <v>8</v>
      </c>
      <c r="AZ4" s="3">
        <v>88</v>
      </c>
      <c r="BA4" s="3">
        <v>29</v>
      </c>
      <c r="BB4" s="3">
        <v>6</v>
      </c>
      <c r="BC4" s="3">
        <v>10</v>
      </c>
      <c r="BD4" s="3">
        <v>39</v>
      </c>
      <c r="BE4" s="3">
        <v>2</v>
      </c>
      <c r="BF4" s="3">
        <v>1</v>
      </c>
      <c r="BG4" s="3">
        <v>1</v>
      </c>
      <c r="BH4" s="3">
        <v>0</v>
      </c>
      <c r="BI4" s="3">
        <v>0</v>
      </c>
      <c r="BJ4" s="3">
        <v>0</v>
      </c>
      <c r="BK4" s="3">
        <v>0</v>
      </c>
      <c r="BL4" s="3">
        <v>2</v>
      </c>
      <c r="BM4" s="3">
        <v>0</v>
      </c>
      <c r="BN4" s="3">
        <v>0</v>
      </c>
      <c r="BO4" s="30">
        <f t="shared" ref="BO4:BO67" si="0">SUM(BC4:BN4)</f>
        <v>55</v>
      </c>
      <c r="BP4" s="3">
        <v>70</v>
      </c>
      <c r="BQ4" s="30">
        <f t="shared" ref="BQ4:BQ67" si="1">BR4-SUM(D4:BN4,BP4)</f>
        <v>172</v>
      </c>
      <c r="BR4" s="31">
        <v>5961</v>
      </c>
      <c r="BS4" s="3">
        <f t="shared" ref="BS4:BS67" si="2">SUM(D4:BQ4)-BO4</f>
        <v>5961</v>
      </c>
      <c r="BT4" s="3">
        <v>0</v>
      </c>
      <c r="BU4" s="39">
        <v>30163</v>
      </c>
      <c r="DA4"/>
    </row>
    <row r="5" spans="1:107" x14ac:dyDescent="0.3">
      <c r="B5" s="59" t="s">
        <v>428</v>
      </c>
      <c r="C5" s="21" t="s">
        <v>438</v>
      </c>
      <c r="D5" s="3">
        <v>29</v>
      </c>
      <c r="E5" s="3">
        <v>105</v>
      </c>
      <c r="F5" s="3">
        <v>130</v>
      </c>
      <c r="G5" s="3">
        <v>36</v>
      </c>
      <c r="H5" s="3">
        <v>1440</v>
      </c>
      <c r="I5" s="3">
        <v>140</v>
      </c>
      <c r="J5" s="3">
        <v>38</v>
      </c>
      <c r="K5" s="3">
        <v>4</v>
      </c>
      <c r="L5" s="3">
        <v>135</v>
      </c>
      <c r="M5" s="3">
        <v>42</v>
      </c>
      <c r="N5" s="3">
        <v>81</v>
      </c>
      <c r="O5" s="3">
        <v>293</v>
      </c>
      <c r="P5" s="3">
        <v>161</v>
      </c>
      <c r="Q5" s="3">
        <v>51</v>
      </c>
      <c r="R5" s="3">
        <v>66</v>
      </c>
      <c r="S5" s="3">
        <v>56</v>
      </c>
      <c r="T5" s="3">
        <v>17</v>
      </c>
      <c r="U5" s="3">
        <v>45</v>
      </c>
      <c r="V5" s="3">
        <v>12</v>
      </c>
      <c r="W5" s="3">
        <v>60</v>
      </c>
      <c r="X5" s="3">
        <v>52</v>
      </c>
      <c r="Y5" s="3">
        <v>116</v>
      </c>
      <c r="Z5" s="3">
        <v>91</v>
      </c>
      <c r="AA5" s="3">
        <v>11</v>
      </c>
      <c r="AB5" s="3">
        <v>60</v>
      </c>
      <c r="AC5" s="3">
        <v>190</v>
      </c>
      <c r="AD5" s="3">
        <v>46</v>
      </c>
      <c r="AE5" s="3">
        <v>71</v>
      </c>
      <c r="AF5" s="3">
        <v>17</v>
      </c>
      <c r="AG5" s="3">
        <v>59</v>
      </c>
      <c r="AH5" s="3">
        <v>29</v>
      </c>
      <c r="AI5" s="3">
        <v>112</v>
      </c>
      <c r="AJ5" s="3">
        <v>50</v>
      </c>
      <c r="AK5" s="3">
        <v>43</v>
      </c>
      <c r="AL5" s="3">
        <v>97</v>
      </c>
      <c r="AM5" s="3">
        <v>43</v>
      </c>
      <c r="AN5" s="3">
        <v>935</v>
      </c>
      <c r="AO5" s="3">
        <v>59</v>
      </c>
      <c r="AP5" s="3">
        <v>3</v>
      </c>
      <c r="AQ5" s="3">
        <v>23</v>
      </c>
      <c r="AR5" s="3">
        <v>28</v>
      </c>
      <c r="AS5" s="3">
        <v>49</v>
      </c>
      <c r="AT5" s="3">
        <v>196</v>
      </c>
      <c r="AU5" s="3">
        <v>109</v>
      </c>
      <c r="AV5" s="3">
        <v>5</v>
      </c>
      <c r="AW5" s="3">
        <v>83</v>
      </c>
      <c r="AX5" s="3">
        <v>5</v>
      </c>
      <c r="AY5" s="3">
        <v>4</v>
      </c>
      <c r="AZ5" s="3">
        <v>79</v>
      </c>
      <c r="BA5" s="3">
        <v>28</v>
      </c>
      <c r="BB5" s="3">
        <v>8</v>
      </c>
      <c r="BC5" s="3">
        <v>10</v>
      </c>
      <c r="BD5" s="3">
        <v>32</v>
      </c>
      <c r="BE5" s="3">
        <v>3</v>
      </c>
      <c r="BF5" s="3">
        <v>0</v>
      </c>
      <c r="BG5" s="3">
        <v>0</v>
      </c>
      <c r="BH5" s="3">
        <v>0</v>
      </c>
      <c r="BI5" s="3">
        <v>9</v>
      </c>
      <c r="BJ5" s="3">
        <v>0</v>
      </c>
      <c r="BK5" s="3">
        <v>0</v>
      </c>
      <c r="BL5" s="3">
        <v>1</v>
      </c>
      <c r="BM5" s="3">
        <v>2</v>
      </c>
      <c r="BN5" s="3">
        <v>0</v>
      </c>
      <c r="BO5" s="30">
        <f t="shared" si="0"/>
        <v>57</v>
      </c>
      <c r="BP5" s="3">
        <v>97</v>
      </c>
      <c r="BQ5" s="30">
        <f t="shared" si="1"/>
        <v>141</v>
      </c>
      <c r="BR5" s="31">
        <v>5937</v>
      </c>
      <c r="BS5" s="3">
        <f t="shared" si="2"/>
        <v>5937</v>
      </c>
      <c r="BT5" s="3">
        <v>0</v>
      </c>
      <c r="BU5" s="39">
        <v>30191</v>
      </c>
      <c r="DA5"/>
    </row>
    <row r="6" spans="1:107" x14ac:dyDescent="0.3">
      <c r="B6" s="59" t="s">
        <v>429</v>
      </c>
      <c r="C6" s="21" t="s">
        <v>439</v>
      </c>
      <c r="D6" s="3">
        <v>32</v>
      </c>
      <c r="E6" s="3">
        <v>179</v>
      </c>
      <c r="F6" s="3">
        <v>176</v>
      </c>
      <c r="G6" s="3">
        <v>50</v>
      </c>
      <c r="H6" s="3">
        <v>1906</v>
      </c>
      <c r="I6" s="3">
        <v>221</v>
      </c>
      <c r="J6" s="3">
        <v>48</v>
      </c>
      <c r="K6" s="3">
        <v>8</v>
      </c>
      <c r="L6" s="3">
        <v>156</v>
      </c>
      <c r="M6" s="3">
        <v>57</v>
      </c>
      <c r="N6" s="3">
        <v>113</v>
      </c>
      <c r="O6" s="3">
        <v>393</v>
      </c>
      <c r="P6" s="3">
        <v>210</v>
      </c>
      <c r="Q6" s="3">
        <v>61</v>
      </c>
      <c r="R6" s="3">
        <v>97</v>
      </c>
      <c r="S6" s="3">
        <v>61</v>
      </c>
      <c r="T6" s="3">
        <v>27</v>
      </c>
      <c r="U6" s="3">
        <v>54</v>
      </c>
      <c r="V6" s="3">
        <v>19</v>
      </c>
      <c r="W6" s="3">
        <v>51</v>
      </c>
      <c r="X6" s="3">
        <v>69</v>
      </c>
      <c r="Y6" s="3">
        <v>174</v>
      </c>
      <c r="Z6" s="3">
        <v>139</v>
      </c>
      <c r="AA6" s="3">
        <v>23</v>
      </c>
      <c r="AB6" s="3">
        <v>88</v>
      </c>
      <c r="AC6" s="3">
        <v>217</v>
      </c>
      <c r="AD6" s="3">
        <v>43</v>
      </c>
      <c r="AE6" s="3">
        <v>92</v>
      </c>
      <c r="AF6" s="3">
        <v>24</v>
      </c>
      <c r="AG6" s="3">
        <v>97</v>
      </c>
      <c r="AH6" s="3">
        <v>55</v>
      </c>
      <c r="AI6" s="3">
        <v>137</v>
      </c>
      <c r="AJ6" s="3">
        <v>61</v>
      </c>
      <c r="AK6" s="3">
        <v>35</v>
      </c>
      <c r="AL6" s="3">
        <v>125</v>
      </c>
      <c r="AM6" s="3">
        <v>69</v>
      </c>
      <c r="AN6" s="3">
        <v>1184</v>
      </c>
      <c r="AO6" s="3">
        <v>90</v>
      </c>
      <c r="AP6" s="3">
        <v>9</v>
      </c>
      <c r="AQ6" s="3">
        <v>35</v>
      </c>
      <c r="AR6" s="3">
        <v>29</v>
      </c>
      <c r="AS6" s="3">
        <v>61</v>
      </c>
      <c r="AT6" s="3">
        <v>253</v>
      </c>
      <c r="AU6" s="3">
        <v>124</v>
      </c>
      <c r="AV6" s="3">
        <v>6</v>
      </c>
      <c r="AW6" s="3">
        <v>112</v>
      </c>
      <c r="AX6" s="3">
        <v>9</v>
      </c>
      <c r="AY6" s="3">
        <v>16</v>
      </c>
      <c r="AZ6" s="3">
        <v>93</v>
      </c>
      <c r="BA6" s="3">
        <v>44</v>
      </c>
      <c r="BB6" s="3">
        <v>10</v>
      </c>
      <c r="BC6" s="3">
        <v>12</v>
      </c>
      <c r="BD6" s="3">
        <v>54</v>
      </c>
      <c r="BE6" s="3">
        <v>2</v>
      </c>
      <c r="BF6" s="3">
        <v>0</v>
      </c>
      <c r="BG6" s="3">
        <v>1</v>
      </c>
      <c r="BH6" s="3">
        <v>1</v>
      </c>
      <c r="BI6" s="3">
        <v>3</v>
      </c>
      <c r="BJ6" s="3">
        <v>0</v>
      </c>
      <c r="BK6" s="3">
        <v>1</v>
      </c>
      <c r="BL6" s="3">
        <v>1</v>
      </c>
      <c r="BM6" s="3">
        <v>0</v>
      </c>
      <c r="BN6" s="3">
        <v>0</v>
      </c>
      <c r="BO6" s="30">
        <f t="shared" si="0"/>
        <v>75</v>
      </c>
      <c r="BP6" s="3">
        <v>106</v>
      </c>
      <c r="BQ6" s="30">
        <f t="shared" si="1"/>
        <v>195</v>
      </c>
      <c r="BR6" s="31">
        <v>7818</v>
      </c>
      <c r="BS6" s="3">
        <f t="shared" si="2"/>
        <v>7818</v>
      </c>
      <c r="BT6" s="3">
        <v>0</v>
      </c>
      <c r="BU6" s="39">
        <v>30226</v>
      </c>
      <c r="DA6"/>
    </row>
    <row r="7" spans="1:107" x14ac:dyDescent="0.3">
      <c r="B7" s="59" t="s">
        <v>430</v>
      </c>
      <c r="C7" s="21" t="s">
        <v>440</v>
      </c>
      <c r="D7" s="3">
        <v>24</v>
      </c>
      <c r="E7" s="3">
        <v>132</v>
      </c>
      <c r="F7" s="3">
        <v>143</v>
      </c>
      <c r="G7" s="3">
        <v>30</v>
      </c>
      <c r="H7" s="3">
        <v>1532</v>
      </c>
      <c r="I7" s="3">
        <v>173</v>
      </c>
      <c r="J7" s="3">
        <v>34</v>
      </c>
      <c r="K7" s="3">
        <v>7</v>
      </c>
      <c r="L7" s="3">
        <v>140</v>
      </c>
      <c r="M7" s="3">
        <v>53</v>
      </c>
      <c r="N7" s="3">
        <v>101</v>
      </c>
      <c r="O7" s="3">
        <v>325</v>
      </c>
      <c r="P7" s="3">
        <v>122</v>
      </c>
      <c r="Q7" s="3">
        <v>54</v>
      </c>
      <c r="R7" s="3">
        <v>67</v>
      </c>
      <c r="S7" s="3">
        <v>41</v>
      </c>
      <c r="T7" s="3">
        <v>18</v>
      </c>
      <c r="U7" s="3">
        <v>33</v>
      </c>
      <c r="V7" s="3">
        <v>13</v>
      </c>
      <c r="W7" s="3">
        <v>45</v>
      </c>
      <c r="X7" s="3">
        <v>57</v>
      </c>
      <c r="Y7" s="3">
        <v>113</v>
      </c>
      <c r="Z7" s="3">
        <v>113</v>
      </c>
      <c r="AA7" s="3">
        <v>16</v>
      </c>
      <c r="AB7" s="3">
        <v>66</v>
      </c>
      <c r="AC7" s="3">
        <v>215</v>
      </c>
      <c r="AD7" s="3">
        <v>39</v>
      </c>
      <c r="AE7" s="3">
        <v>80</v>
      </c>
      <c r="AF7" s="3">
        <v>18</v>
      </c>
      <c r="AG7" s="3">
        <v>58</v>
      </c>
      <c r="AH7" s="3">
        <v>30</v>
      </c>
      <c r="AI7" s="3">
        <v>96</v>
      </c>
      <c r="AJ7" s="3">
        <v>45</v>
      </c>
      <c r="AK7" s="3">
        <v>25</v>
      </c>
      <c r="AL7" s="3">
        <v>101</v>
      </c>
      <c r="AM7" s="3">
        <v>55</v>
      </c>
      <c r="AN7" s="3">
        <v>994</v>
      </c>
      <c r="AO7" s="3">
        <v>61</v>
      </c>
      <c r="AP7" s="3">
        <v>6</v>
      </c>
      <c r="AQ7" s="3">
        <v>33</v>
      </c>
      <c r="AR7" s="3">
        <v>18</v>
      </c>
      <c r="AS7" s="3">
        <v>23</v>
      </c>
      <c r="AT7" s="3">
        <v>234</v>
      </c>
      <c r="AU7" s="3">
        <v>111</v>
      </c>
      <c r="AV7" s="3">
        <v>6</v>
      </c>
      <c r="AW7" s="3">
        <v>87</v>
      </c>
      <c r="AX7" s="3">
        <v>7</v>
      </c>
      <c r="AY7" s="3">
        <v>10</v>
      </c>
      <c r="AZ7" s="3">
        <v>71</v>
      </c>
      <c r="BA7" s="3">
        <v>36</v>
      </c>
      <c r="BB7" s="3">
        <v>7</v>
      </c>
      <c r="BC7" s="3">
        <v>9</v>
      </c>
      <c r="BD7" s="3">
        <v>39</v>
      </c>
      <c r="BE7" s="3">
        <v>0</v>
      </c>
      <c r="BF7" s="3">
        <v>0</v>
      </c>
      <c r="BG7" s="3">
        <v>0</v>
      </c>
      <c r="BH7" s="3">
        <v>0</v>
      </c>
      <c r="BI7" s="3">
        <v>2</v>
      </c>
      <c r="BJ7" s="3">
        <v>0</v>
      </c>
      <c r="BK7" s="3">
        <v>2</v>
      </c>
      <c r="BL7" s="3">
        <v>0</v>
      </c>
      <c r="BM7" s="3">
        <v>0</v>
      </c>
      <c r="BN7" s="3">
        <v>0</v>
      </c>
      <c r="BO7" s="30">
        <f t="shared" si="0"/>
        <v>52</v>
      </c>
      <c r="BP7" s="3">
        <v>81</v>
      </c>
      <c r="BQ7" s="30">
        <f t="shared" si="1"/>
        <v>145</v>
      </c>
      <c r="BR7" s="31">
        <v>6196</v>
      </c>
      <c r="BS7" s="3">
        <f t="shared" si="2"/>
        <v>6196</v>
      </c>
      <c r="BT7" s="3">
        <v>0</v>
      </c>
      <c r="BU7" s="39">
        <v>30254</v>
      </c>
      <c r="DA7"/>
    </row>
    <row r="8" spans="1:107" x14ac:dyDescent="0.3">
      <c r="B8" s="59" t="s">
        <v>431</v>
      </c>
      <c r="C8" s="21" t="s">
        <v>441</v>
      </c>
      <c r="D8" s="3">
        <v>15</v>
      </c>
      <c r="E8" s="3">
        <v>111</v>
      </c>
      <c r="F8" s="3">
        <v>121</v>
      </c>
      <c r="G8" s="3">
        <v>17</v>
      </c>
      <c r="H8" s="3">
        <v>1308</v>
      </c>
      <c r="I8" s="3">
        <v>149</v>
      </c>
      <c r="J8" s="3">
        <v>34</v>
      </c>
      <c r="K8" s="3">
        <v>7</v>
      </c>
      <c r="L8" s="3">
        <v>95</v>
      </c>
      <c r="M8" s="3">
        <v>48</v>
      </c>
      <c r="N8" s="3">
        <v>62</v>
      </c>
      <c r="O8" s="3">
        <v>281</v>
      </c>
      <c r="P8" s="3">
        <v>122</v>
      </c>
      <c r="Q8" s="3">
        <v>40</v>
      </c>
      <c r="R8" s="3">
        <v>60</v>
      </c>
      <c r="S8" s="3">
        <v>47</v>
      </c>
      <c r="T8" s="3">
        <v>14</v>
      </c>
      <c r="U8" s="3">
        <v>36</v>
      </c>
      <c r="V8" s="3">
        <v>13</v>
      </c>
      <c r="W8" s="3">
        <v>28</v>
      </c>
      <c r="X8" s="3">
        <v>38</v>
      </c>
      <c r="Y8" s="3">
        <v>99</v>
      </c>
      <c r="Z8" s="3">
        <v>90</v>
      </c>
      <c r="AA8" s="3">
        <v>22</v>
      </c>
      <c r="AB8" s="3">
        <v>54</v>
      </c>
      <c r="AC8" s="3">
        <v>129</v>
      </c>
      <c r="AD8" s="3">
        <v>30</v>
      </c>
      <c r="AE8" s="3">
        <v>66</v>
      </c>
      <c r="AF8" s="3">
        <v>18</v>
      </c>
      <c r="AG8" s="3">
        <v>51</v>
      </c>
      <c r="AH8" s="3">
        <v>40</v>
      </c>
      <c r="AI8" s="3">
        <v>85</v>
      </c>
      <c r="AJ8" s="3">
        <v>36</v>
      </c>
      <c r="AK8" s="3">
        <v>20</v>
      </c>
      <c r="AL8" s="3">
        <v>89</v>
      </c>
      <c r="AM8" s="3">
        <v>38</v>
      </c>
      <c r="AN8" s="3">
        <v>838</v>
      </c>
      <c r="AO8" s="3">
        <v>46</v>
      </c>
      <c r="AP8" s="3">
        <v>2</v>
      </c>
      <c r="AQ8" s="3">
        <v>20</v>
      </c>
      <c r="AR8" s="3">
        <v>23</v>
      </c>
      <c r="AS8" s="3">
        <v>33</v>
      </c>
      <c r="AT8" s="3">
        <v>191</v>
      </c>
      <c r="AU8" s="3">
        <v>70</v>
      </c>
      <c r="AV8" s="3">
        <v>6</v>
      </c>
      <c r="AW8" s="3">
        <v>65</v>
      </c>
      <c r="AX8" s="3">
        <v>5</v>
      </c>
      <c r="AY8" s="3">
        <v>8</v>
      </c>
      <c r="AZ8" s="3">
        <v>57</v>
      </c>
      <c r="BA8" s="3">
        <v>26</v>
      </c>
      <c r="BB8" s="3">
        <v>4</v>
      </c>
      <c r="BC8" s="3">
        <v>5</v>
      </c>
      <c r="BD8" s="3">
        <v>33</v>
      </c>
      <c r="BE8" s="3">
        <v>1</v>
      </c>
      <c r="BF8" s="3">
        <v>0</v>
      </c>
      <c r="BG8" s="3">
        <v>0</v>
      </c>
      <c r="BH8" s="3">
        <v>1</v>
      </c>
      <c r="BI8" s="3">
        <v>6</v>
      </c>
      <c r="BJ8" s="3">
        <v>0</v>
      </c>
      <c r="BK8" s="3">
        <v>1</v>
      </c>
      <c r="BL8" s="3">
        <v>0</v>
      </c>
      <c r="BM8" s="3">
        <v>0</v>
      </c>
      <c r="BN8" s="3">
        <v>0</v>
      </c>
      <c r="BO8" s="30">
        <f t="shared" si="0"/>
        <v>47</v>
      </c>
      <c r="BP8" s="3">
        <v>78</v>
      </c>
      <c r="BQ8" s="30">
        <f t="shared" si="1"/>
        <v>135</v>
      </c>
      <c r="BR8" s="31">
        <v>5167</v>
      </c>
      <c r="BS8" s="3">
        <f t="shared" si="2"/>
        <v>5167</v>
      </c>
      <c r="BT8" s="3">
        <v>0</v>
      </c>
      <c r="BU8" s="39">
        <v>30282</v>
      </c>
      <c r="DA8"/>
    </row>
    <row r="9" spans="1:107" x14ac:dyDescent="0.3">
      <c r="B9" s="59" t="s">
        <v>432</v>
      </c>
      <c r="C9" s="21" t="s">
        <v>442</v>
      </c>
      <c r="D9" s="3">
        <v>23</v>
      </c>
      <c r="E9" s="3">
        <v>124</v>
      </c>
      <c r="F9" s="3">
        <v>148</v>
      </c>
      <c r="G9" s="3">
        <v>29</v>
      </c>
      <c r="H9" s="3">
        <v>1403</v>
      </c>
      <c r="I9" s="3">
        <v>151</v>
      </c>
      <c r="J9" s="3">
        <v>47</v>
      </c>
      <c r="K9" s="3">
        <v>7</v>
      </c>
      <c r="L9" s="3">
        <v>122</v>
      </c>
      <c r="M9" s="3">
        <v>44</v>
      </c>
      <c r="N9" s="3">
        <v>95</v>
      </c>
      <c r="O9" s="3">
        <v>332</v>
      </c>
      <c r="P9" s="3">
        <v>116</v>
      </c>
      <c r="Q9" s="3">
        <v>39</v>
      </c>
      <c r="R9" s="3">
        <v>54</v>
      </c>
      <c r="S9" s="3">
        <v>46</v>
      </c>
      <c r="T9" s="3">
        <v>20</v>
      </c>
      <c r="U9" s="3">
        <v>34</v>
      </c>
      <c r="V9" s="3">
        <v>7</v>
      </c>
      <c r="W9" s="3">
        <v>42</v>
      </c>
      <c r="X9" s="3">
        <v>56</v>
      </c>
      <c r="Y9" s="3">
        <v>129</v>
      </c>
      <c r="Z9" s="3">
        <v>111</v>
      </c>
      <c r="AA9" s="3">
        <v>14</v>
      </c>
      <c r="AB9" s="3">
        <v>43</v>
      </c>
      <c r="AC9" s="3">
        <v>162</v>
      </c>
      <c r="AD9" s="3">
        <v>28</v>
      </c>
      <c r="AE9" s="3">
        <v>64</v>
      </c>
      <c r="AF9" s="3">
        <v>14</v>
      </c>
      <c r="AG9" s="3">
        <v>58</v>
      </c>
      <c r="AH9" s="3">
        <v>45</v>
      </c>
      <c r="AI9" s="3">
        <v>110</v>
      </c>
      <c r="AJ9" s="3">
        <v>53</v>
      </c>
      <c r="AK9" s="3">
        <v>36</v>
      </c>
      <c r="AL9" s="3">
        <v>96</v>
      </c>
      <c r="AM9" s="3">
        <v>49</v>
      </c>
      <c r="AN9" s="3">
        <v>902</v>
      </c>
      <c r="AO9" s="3">
        <v>59</v>
      </c>
      <c r="AP9" s="3">
        <v>6</v>
      </c>
      <c r="AQ9" s="3">
        <v>13</v>
      </c>
      <c r="AR9" s="3">
        <v>29</v>
      </c>
      <c r="AS9" s="3">
        <v>31</v>
      </c>
      <c r="AT9" s="3">
        <v>181</v>
      </c>
      <c r="AU9" s="3">
        <v>77</v>
      </c>
      <c r="AV9" s="3">
        <v>8</v>
      </c>
      <c r="AW9" s="3">
        <v>100</v>
      </c>
      <c r="AX9" s="3">
        <v>9</v>
      </c>
      <c r="AY9" s="3">
        <v>6</v>
      </c>
      <c r="AZ9" s="3">
        <v>63</v>
      </c>
      <c r="BA9" s="3">
        <v>46</v>
      </c>
      <c r="BB9" s="3">
        <v>7</v>
      </c>
      <c r="BC9" s="3">
        <v>12</v>
      </c>
      <c r="BD9" s="3">
        <v>42</v>
      </c>
      <c r="BE9" s="3">
        <v>0</v>
      </c>
      <c r="BF9" s="3">
        <v>0</v>
      </c>
      <c r="BG9" s="3">
        <v>0</v>
      </c>
      <c r="BH9" s="3">
        <v>1</v>
      </c>
      <c r="BI9" s="3">
        <v>8</v>
      </c>
      <c r="BJ9" s="3">
        <v>0</v>
      </c>
      <c r="BK9" s="3">
        <v>3</v>
      </c>
      <c r="BL9" s="3">
        <v>2</v>
      </c>
      <c r="BM9" s="3">
        <v>0</v>
      </c>
      <c r="BN9" s="3">
        <v>1</v>
      </c>
      <c r="BO9" s="30">
        <f t="shared" si="0"/>
        <v>69</v>
      </c>
      <c r="BP9" s="3">
        <v>99</v>
      </c>
      <c r="BQ9" s="30">
        <f t="shared" si="1"/>
        <v>148</v>
      </c>
      <c r="BR9" s="31">
        <v>5804</v>
      </c>
      <c r="BS9" s="3">
        <f t="shared" si="2"/>
        <v>5804</v>
      </c>
      <c r="BT9" s="3">
        <v>0</v>
      </c>
      <c r="BU9" s="39">
        <v>30317</v>
      </c>
      <c r="DA9"/>
    </row>
    <row r="10" spans="1:107" x14ac:dyDescent="0.3">
      <c r="B10" s="59" t="s">
        <v>433</v>
      </c>
      <c r="C10" s="21" t="s">
        <v>443</v>
      </c>
      <c r="D10" s="3">
        <v>23</v>
      </c>
      <c r="E10" s="3">
        <v>121</v>
      </c>
      <c r="F10" s="3">
        <v>121</v>
      </c>
      <c r="G10" s="3">
        <v>27</v>
      </c>
      <c r="H10" s="3">
        <v>1330</v>
      </c>
      <c r="I10" s="3">
        <v>141</v>
      </c>
      <c r="J10" s="3">
        <v>33</v>
      </c>
      <c r="K10" s="3">
        <v>8</v>
      </c>
      <c r="L10" s="3">
        <v>87</v>
      </c>
      <c r="M10" s="3">
        <v>35</v>
      </c>
      <c r="N10" s="3">
        <v>87</v>
      </c>
      <c r="O10" s="3">
        <v>295</v>
      </c>
      <c r="P10" s="3">
        <v>139</v>
      </c>
      <c r="Q10" s="3">
        <v>43</v>
      </c>
      <c r="R10" s="3">
        <v>56</v>
      </c>
      <c r="S10" s="3">
        <v>44</v>
      </c>
      <c r="T10" s="3">
        <v>17</v>
      </c>
      <c r="U10" s="3">
        <v>26</v>
      </c>
      <c r="V10" s="3">
        <v>20</v>
      </c>
      <c r="W10" s="3">
        <v>35</v>
      </c>
      <c r="X10" s="3">
        <v>41</v>
      </c>
      <c r="Y10" s="3">
        <v>113</v>
      </c>
      <c r="Z10" s="3">
        <v>88</v>
      </c>
      <c r="AA10" s="3">
        <v>17</v>
      </c>
      <c r="AB10" s="3">
        <v>57</v>
      </c>
      <c r="AC10" s="3">
        <v>150</v>
      </c>
      <c r="AD10" s="3">
        <v>34</v>
      </c>
      <c r="AE10" s="3">
        <v>85</v>
      </c>
      <c r="AF10" s="3">
        <v>16</v>
      </c>
      <c r="AG10" s="3">
        <v>40</v>
      </c>
      <c r="AH10" s="3">
        <v>41</v>
      </c>
      <c r="AI10" s="3">
        <v>100</v>
      </c>
      <c r="AJ10" s="3">
        <v>40</v>
      </c>
      <c r="AK10" s="3">
        <v>28</v>
      </c>
      <c r="AL10" s="3">
        <v>69</v>
      </c>
      <c r="AM10" s="3">
        <v>69</v>
      </c>
      <c r="AN10" s="3">
        <v>834</v>
      </c>
      <c r="AO10" s="3">
        <v>52</v>
      </c>
      <c r="AP10" s="3">
        <v>5</v>
      </c>
      <c r="AQ10" s="3">
        <v>18</v>
      </c>
      <c r="AR10" s="3">
        <v>27</v>
      </c>
      <c r="AS10" s="3">
        <v>23</v>
      </c>
      <c r="AT10" s="3">
        <v>196</v>
      </c>
      <c r="AU10" s="3">
        <v>71</v>
      </c>
      <c r="AV10" s="3">
        <v>2</v>
      </c>
      <c r="AW10" s="3">
        <v>54</v>
      </c>
      <c r="AX10" s="3">
        <v>8</v>
      </c>
      <c r="AY10" s="3">
        <v>7</v>
      </c>
      <c r="AZ10" s="3">
        <v>64</v>
      </c>
      <c r="BA10" s="3">
        <v>44</v>
      </c>
      <c r="BB10" s="3">
        <v>5</v>
      </c>
      <c r="BC10" s="3">
        <v>7</v>
      </c>
      <c r="BD10" s="3">
        <v>40</v>
      </c>
      <c r="BE10" s="3">
        <v>0</v>
      </c>
      <c r="BF10" s="3">
        <v>0</v>
      </c>
      <c r="BG10" s="3">
        <v>0</v>
      </c>
      <c r="BH10" s="3">
        <v>0</v>
      </c>
      <c r="BI10" s="3">
        <v>5</v>
      </c>
      <c r="BJ10" s="3">
        <v>0</v>
      </c>
      <c r="BK10" s="3">
        <v>1</v>
      </c>
      <c r="BL10" s="3">
        <v>1</v>
      </c>
      <c r="BM10" s="3">
        <v>0</v>
      </c>
      <c r="BN10" s="3">
        <v>0</v>
      </c>
      <c r="BO10" s="30">
        <f t="shared" si="0"/>
        <v>54</v>
      </c>
      <c r="BP10" s="3">
        <v>79</v>
      </c>
      <c r="BQ10" s="30">
        <f t="shared" si="1"/>
        <v>130</v>
      </c>
      <c r="BR10" s="31">
        <v>5349</v>
      </c>
      <c r="BS10" s="3">
        <f t="shared" si="2"/>
        <v>5349</v>
      </c>
      <c r="BT10" s="3">
        <v>0</v>
      </c>
      <c r="BU10" s="39">
        <v>30345</v>
      </c>
      <c r="DA10"/>
    </row>
    <row r="11" spans="1:107" x14ac:dyDescent="0.3">
      <c r="B11" s="59" t="s">
        <v>434</v>
      </c>
      <c r="C11" s="21" t="s">
        <v>444</v>
      </c>
      <c r="D11" s="3">
        <v>26</v>
      </c>
      <c r="E11" s="3">
        <v>108</v>
      </c>
      <c r="F11" s="3">
        <v>116</v>
      </c>
      <c r="G11" s="3">
        <v>21</v>
      </c>
      <c r="H11" s="3">
        <v>1199</v>
      </c>
      <c r="I11" s="3">
        <v>144</v>
      </c>
      <c r="J11" s="3">
        <v>26</v>
      </c>
      <c r="K11" s="3">
        <v>7</v>
      </c>
      <c r="L11" s="3">
        <v>100</v>
      </c>
      <c r="M11" s="3">
        <v>39</v>
      </c>
      <c r="N11" s="3">
        <v>54</v>
      </c>
      <c r="O11" s="3">
        <v>248</v>
      </c>
      <c r="P11" s="3">
        <v>126</v>
      </c>
      <c r="Q11" s="3">
        <v>54</v>
      </c>
      <c r="R11" s="3">
        <v>50</v>
      </c>
      <c r="S11" s="3">
        <v>40</v>
      </c>
      <c r="T11" s="3">
        <v>7</v>
      </c>
      <c r="U11" s="3">
        <v>29</v>
      </c>
      <c r="V11" s="3">
        <v>13</v>
      </c>
      <c r="W11" s="3">
        <v>34</v>
      </c>
      <c r="X11" s="3">
        <v>38</v>
      </c>
      <c r="Y11" s="3">
        <v>99</v>
      </c>
      <c r="Z11" s="3">
        <v>104</v>
      </c>
      <c r="AA11" s="3">
        <v>12</v>
      </c>
      <c r="AB11" s="3">
        <v>45</v>
      </c>
      <c r="AC11" s="3">
        <v>169</v>
      </c>
      <c r="AD11" s="3">
        <v>28</v>
      </c>
      <c r="AE11" s="3">
        <v>80</v>
      </c>
      <c r="AF11" s="3">
        <v>9</v>
      </c>
      <c r="AG11" s="3">
        <v>37</v>
      </c>
      <c r="AH11" s="3">
        <v>34</v>
      </c>
      <c r="AI11" s="3">
        <v>85</v>
      </c>
      <c r="AJ11" s="3">
        <v>27</v>
      </c>
      <c r="AK11" s="3">
        <v>24</v>
      </c>
      <c r="AL11" s="3">
        <v>68</v>
      </c>
      <c r="AM11" s="3">
        <v>46</v>
      </c>
      <c r="AN11" s="3">
        <v>772</v>
      </c>
      <c r="AO11" s="3">
        <v>53</v>
      </c>
      <c r="AP11" s="3">
        <v>6</v>
      </c>
      <c r="AQ11" s="3">
        <v>13</v>
      </c>
      <c r="AR11" s="3">
        <v>19</v>
      </c>
      <c r="AS11" s="3">
        <v>27</v>
      </c>
      <c r="AT11" s="3">
        <v>138</v>
      </c>
      <c r="AU11" s="3">
        <v>89</v>
      </c>
      <c r="AV11" s="3">
        <v>6</v>
      </c>
      <c r="AW11" s="3">
        <v>81</v>
      </c>
      <c r="AX11" s="3">
        <v>19</v>
      </c>
      <c r="AY11" s="3">
        <v>6</v>
      </c>
      <c r="AZ11" s="3">
        <v>39</v>
      </c>
      <c r="BA11" s="3">
        <v>43</v>
      </c>
      <c r="BB11" s="3">
        <v>3</v>
      </c>
      <c r="BC11" s="3">
        <v>12</v>
      </c>
      <c r="BD11" s="3">
        <v>35</v>
      </c>
      <c r="BE11" s="3">
        <v>1</v>
      </c>
      <c r="BF11" s="3">
        <v>1</v>
      </c>
      <c r="BG11" s="3">
        <v>1</v>
      </c>
      <c r="BH11" s="3">
        <v>0</v>
      </c>
      <c r="BI11" s="3">
        <v>6</v>
      </c>
      <c r="BJ11" s="3">
        <v>3</v>
      </c>
      <c r="BK11" s="3">
        <v>0</v>
      </c>
      <c r="BL11" s="3">
        <v>0</v>
      </c>
      <c r="BM11" s="3">
        <v>0</v>
      </c>
      <c r="BN11" s="3">
        <v>0</v>
      </c>
      <c r="BO11" s="30">
        <f t="shared" si="0"/>
        <v>59</v>
      </c>
      <c r="BP11" s="3">
        <v>75</v>
      </c>
      <c r="BQ11" s="30">
        <f t="shared" si="1"/>
        <v>126</v>
      </c>
      <c r="BR11" s="31">
        <v>4920</v>
      </c>
      <c r="BS11" s="3">
        <f t="shared" si="2"/>
        <v>4920</v>
      </c>
      <c r="BT11" s="3">
        <v>0</v>
      </c>
      <c r="BU11" s="39">
        <v>30373</v>
      </c>
      <c r="DA11"/>
    </row>
    <row r="12" spans="1:107" x14ac:dyDescent="0.3">
      <c r="B12" s="59" t="s">
        <v>435</v>
      </c>
      <c r="C12" s="21" t="s">
        <v>445</v>
      </c>
      <c r="D12" s="3">
        <v>37</v>
      </c>
      <c r="E12" s="3">
        <v>169</v>
      </c>
      <c r="F12" s="3">
        <v>144</v>
      </c>
      <c r="G12" s="3">
        <v>37</v>
      </c>
      <c r="H12" s="3">
        <v>1686</v>
      </c>
      <c r="I12" s="3">
        <v>179</v>
      </c>
      <c r="J12" s="3">
        <v>33</v>
      </c>
      <c r="K12" s="3">
        <v>1</v>
      </c>
      <c r="L12" s="3">
        <v>145</v>
      </c>
      <c r="M12" s="3">
        <v>46</v>
      </c>
      <c r="N12" s="3">
        <v>88</v>
      </c>
      <c r="O12" s="3">
        <v>472</v>
      </c>
      <c r="P12" s="3">
        <v>163</v>
      </c>
      <c r="Q12" s="3">
        <v>60</v>
      </c>
      <c r="R12" s="3">
        <v>53</v>
      </c>
      <c r="S12" s="3">
        <v>60</v>
      </c>
      <c r="T12" s="3">
        <v>25</v>
      </c>
      <c r="U12" s="3">
        <v>52</v>
      </c>
      <c r="V12" s="3">
        <v>15</v>
      </c>
      <c r="W12" s="3">
        <v>49</v>
      </c>
      <c r="X12" s="3">
        <v>63</v>
      </c>
      <c r="Y12" s="3">
        <v>125</v>
      </c>
      <c r="Z12" s="3">
        <v>132</v>
      </c>
      <c r="AA12" s="3">
        <v>21</v>
      </c>
      <c r="AB12" s="3">
        <v>60</v>
      </c>
      <c r="AC12" s="3">
        <v>233</v>
      </c>
      <c r="AD12" s="3">
        <v>39</v>
      </c>
      <c r="AE12" s="3">
        <v>118</v>
      </c>
      <c r="AF12" s="3">
        <v>17</v>
      </c>
      <c r="AG12" s="3">
        <v>57</v>
      </c>
      <c r="AH12" s="3">
        <v>44</v>
      </c>
      <c r="AI12" s="3">
        <v>112</v>
      </c>
      <c r="AJ12" s="3">
        <v>45</v>
      </c>
      <c r="AK12" s="3">
        <v>39</v>
      </c>
      <c r="AL12" s="3">
        <v>86</v>
      </c>
      <c r="AM12" s="3">
        <v>64</v>
      </c>
      <c r="AN12" s="3">
        <v>1199</v>
      </c>
      <c r="AO12" s="3">
        <v>66</v>
      </c>
      <c r="AP12" s="3">
        <v>3</v>
      </c>
      <c r="AQ12" s="3">
        <v>32</v>
      </c>
      <c r="AR12" s="3">
        <v>45</v>
      </c>
      <c r="AS12" s="3">
        <v>45</v>
      </c>
      <c r="AT12" s="3">
        <v>226</v>
      </c>
      <c r="AU12" s="3">
        <v>90</v>
      </c>
      <c r="AV12" s="3">
        <v>6</v>
      </c>
      <c r="AW12" s="3">
        <v>86</v>
      </c>
      <c r="AX12" s="3">
        <v>10</v>
      </c>
      <c r="AY12" s="3">
        <v>11</v>
      </c>
      <c r="AZ12" s="3">
        <v>78</v>
      </c>
      <c r="BA12" s="3">
        <v>51</v>
      </c>
      <c r="BB12" s="3">
        <v>9</v>
      </c>
      <c r="BC12" s="3">
        <v>15</v>
      </c>
      <c r="BD12" s="3">
        <v>53</v>
      </c>
      <c r="BE12" s="3">
        <v>0</v>
      </c>
      <c r="BF12" s="3">
        <v>0</v>
      </c>
      <c r="BG12" s="3">
        <v>0</v>
      </c>
      <c r="BH12" s="3">
        <v>1</v>
      </c>
      <c r="BI12" s="3">
        <v>3</v>
      </c>
      <c r="BJ12" s="3">
        <v>0</v>
      </c>
      <c r="BK12" s="3">
        <v>1</v>
      </c>
      <c r="BL12" s="3">
        <v>0</v>
      </c>
      <c r="BM12" s="3">
        <v>0</v>
      </c>
      <c r="BN12" s="3">
        <v>0</v>
      </c>
      <c r="BO12" s="30">
        <f t="shared" si="0"/>
        <v>73</v>
      </c>
      <c r="BP12" s="3">
        <v>117</v>
      </c>
      <c r="BQ12" s="30">
        <f t="shared" si="1"/>
        <v>145</v>
      </c>
      <c r="BR12" s="31">
        <v>7061</v>
      </c>
      <c r="BS12" s="3">
        <f t="shared" si="2"/>
        <v>7061</v>
      </c>
      <c r="BT12" s="3">
        <v>0</v>
      </c>
      <c r="BU12" s="39">
        <v>30408</v>
      </c>
      <c r="DA12"/>
    </row>
    <row r="13" spans="1:107" x14ac:dyDescent="0.3">
      <c r="B13" s="59" t="s">
        <v>436</v>
      </c>
      <c r="C13" s="21" t="s">
        <v>446</v>
      </c>
      <c r="D13" s="3">
        <v>18</v>
      </c>
      <c r="E13" s="3">
        <v>151</v>
      </c>
      <c r="F13" s="3">
        <v>119</v>
      </c>
      <c r="G13" s="3">
        <v>33</v>
      </c>
      <c r="H13" s="3">
        <v>1334</v>
      </c>
      <c r="I13" s="3">
        <v>133</v>
      </c>
      <c r="J13" s="3">
        <v>34</v>
      </c>
      <c r="K13" s="3">
        <v>6</v>
      </c>
      <c r="L13" s="3">
        <v>101</v>
      </c>
      <c r="M13" s="3">
        <v>34</v>
      </c>
      <c r="N13" s="3">
        <v>84</v>
      </c>
      <c r="O13" s="3">
        <v>347</v>
      </c>
      <c r="P13" s="3">
        <v>119</v>
      </c>
      <c r="Q13" s="3">
        <v>41</v>
      </c>
      <c r="R13" s="3">
        <v>53</v>
      </c>
      <c r="S13" s="3">
        <v>47</v>
      </c>
      <c r="T13" s="3">
        <v>14</v>
      </c>
      <c r="U13" s="3">
        <v>33</v>
      </c>
      <c r="V13" s="3">
        <v>9</v>
      </c>
      <c r="W13" s="3">
        <v>36</v>
      </c>
      <c r="X13" s="3">
        <v>54</v>
      </c>
      <c r="Y13" s="3">
        <v>126</v>
      </c>
      <c r="Z13" s="3">
        <v>82</v>
      </c>
      <c r="AA13" s="3">
        <v>18</v>
      </c>
      <c r="AB13" s="3">
        <v>65</v>
      </c>
      <c r="AC13" s="3">
        <v>188</v>
      </c>
      <c r="AD13" s="3">
        <v>31</v>
      </c>
      <c r="AE13" s="3">
        <v>92</v>
      </c>
      <c r="AF13" s="3">
        <v>15</v>
      </c>
      <c r="AG13" s="3">
        <v>51</v>
      </c>
      <c r="AH13" s="3">
        <v>51</v>
      </c>
      <c r="AI13" s="3">
        <v>79</v>
      </c>
      <c r="AJ13" s="3">
        <v>39</v>
      </c>
      <c r="AK13" s="3">
        <v>28</v>
      </c>
      <c r="AL13" s="3">
        <v>78</v>
      </c>
      <c r="AM13" s="3">
        <v>46</v>
      </c>
      <c r="AN13" s="3">
        <v>920</v>
      </c>
      <c r="AO13" s="3">
        <v>53</v>
      </c>
      <c r="AP13" s="3">
        <v>10</v>
      </c>
      <c r="AQ13" s="3">
        <v>23</v>
      </c>
      <c r="AR13" s="3">
        <v>27</v>
      </c>
      <c r="AS13" s="3">
        <v>32</v>
      </c>
      <c r="AT13" s="3">
        <v>195</v>
      </c>
      <c r="AU13" s="3">
        <v>79</v>
      </c>
      <c r="AV13" s="3">
        <v>8</v>
      </c>
      <c r="AW13" s="3">
        <v>88</v>
      </c>
      <c r="AX13" s="3">
        <v>9</v>
      </c>
      <c r="AY13" s="3">
        <v>8</v>
      </c>
      <c r="AZ13" s="3">
        <v>63</v>
      </c>
      <c r="BA13" s="3">
        <v>41</v>
      </c>
      <c r="BB13" s="3">
        <v>4</v>
      </c>
      <c r="BC13" s="3">
        <v>9</v>
      </c>
      <c r="BD13" s="3">
        <v>37</v>
      </c>
      <c r="BE13" s="3">
        <v>0</v>
      </c>
      <c r="BF13" s="3">
        <v>0</v>
      </c>
      <c r="BG13" s="3">
        <v>0</v>
      </c>
      <c r="BH13" s="3">
        <v>1</v>
      </c>
      <c r="BI13" s="3">
        <v>5</v>
      </c>
      <c r="BJ13" s="3">
        <v>0</v>
      </c>
      <c r="BK13" s="3">
        <v>0</v>
      </c>
      <c r="BL13" s="3">
        <v>3</v>
      </c>
      <c r="BM13" s="3">
        <v>0</v>
      </c>
      <c r="BN13" s="3">
        <v>0</v>
      </c>
      <c r="BO13" s="30">
        <f t="shared" si="0"/>
        <v>55</v>
      </c>
      <c r="BP13" s="3">
        <v>101</v>
      </c>
      <c r="BQ13" s="30">
        <f t="shared" si="1"/>
        <v>102</v>
      </c>
      <c r="BR13" s="31">
        <v>5607</v>
      </c>
      <c r="BS13" s="3">
        <f t="shared" si="2"/>
        <v>5607</v>
      </c>
      <c r="BT13" s="3">
        <v>0</v>
      </c>
      <c r="BU13" s="39">
        <v>30436</v>
      </c>
      <c r="DA13"/>
    </row>
    <row r="14" spans="1:107" x14ac:dyDescent="0.3">
      <c r="B14" s="59" t="s">
        <v>437</v>
      </c>
      <c r="C14" s="21" t="s">
        <v>447</v>
      </c>
      <c r="D14" s="3">
        <v>21</v>
      </c>
      <c r="E14" s="3">
        <v>127</v>
      </c>
      <c r="F14" s="3">
        <v>133</v>
      </c>
      <c r="G14" s="3">
        <v>34</v>
      </c>
      <c r="H14" s="3">
        <v>1228</v>
      </c>
      <c r="I14" s="3">
        <v>129</v>
      </c>
      <c r="J14" s="3">
        <v>29</v>
      </c>
      <c r="K14" s="3">
        <v>7</v>
      </c>
      <c r="L14" s="3">
        <v>94</v>
      </c>
      <c r="M14" s="3">
        <v>34</v>
      </c>
      <c r="N14" s="3">
        <v>67</v>
      </c>
      <c r="O14" s="3">
        <v>305</v>
      </c>
      <c r="P14" s="3">
        <v>138</v>
      </c>
      <c r="Q14" s="3">
        <v>59</v>
      </c>
      <c r="R14" s="3">
        <v>48</v>
      </c>
      <c r="S14" s="3">
        <v>40</v>
      </c>
      <c r="T14" s="3">
        <v>10</v>
      </c>
      <c r="U14" s="3">
        <v>39</v>
      </c>
      <c r="V14" s="3">
        <v>5</v>
      </c>
      <c r="W14" s="3">
        <v>32</v>
      </c>
      <c r="X14" s="3">
        <v>50</v>
      </c>
      <c r="Y14" s="3">
        <v>103</v>
      </c>
      <c r="Z14" s="3">
        <v>82</v>
      </c>
      <c r="AA14" s="3">
        <v>23</v>
      </c>
      <c r="AB14" s="3">
        <v>57</v>
      </c>
      <c r="AC14" s="3">
        <v>140</v>
      </c>
      <c r="AD14" s="3">
        <v>34</v>
      </c>
      <c r="AE14" s="3">
        <v>92</v>
      </c>
      <c r="AF14" s="3">
        <v>13</v>
      </c>
      <c r="AG14" s="3">
        <v>41</v>
      </c>
      <c r="AH14" s="3">
        <v>47</v>
      </c>
      <c r="AI14" s="3">
        <v>74</v>
      </c>
      <c r="AJ14" s="3">
        <v>45</v>
      </c>
      <c r="AK14" s="3">
        <v>27</v>
      </c>
      <c r="AL14" s="3">
        <v>58</v>
      </c>
      <c r="AM14" s="3">
        <v>47</v>
      </c>
      <c r="AN14" s="3">
        <v>827</v>
      </c>
      <c r="AO14" s="3">
        <v>51</v>
      </c>
      <c r="AP14" s="3">
        <v>7</v>
      </c>
      <c r="AQ14" s="3">
        <v>19</v>
      </c>
      <c r="AR14" s="3">
        <v>14</v>
      </c>
      <c r="AS14" s="3">
        <v>22</v>
      </c>
      <c r="AT14" s="3">
        <v>153</v>
      </c>
      <c r="AU14" s="3">
        <v>86</v>
      </c>
      <c r="AV14" s="3">
        <v>3</v>
      </c>
      <c r="AW14" s="3">
        <v>58</v>
      </c>
      <c r="AX14" s="3">
        <v>10</v>
      </c>
      <c r="AY14" s="3">
        <v>6</v>
      </c>
      <c r="AZ14" s="3">
        <v>49</v>
      </c>
      <c r="BA14" s="3">
        <v>43</v>
      </c>
      <c r="BB14" s="3">
        <v>3</v>
      </c>
      <c r="BC14" s="3">
        <v>5</v>
      </c>
      <c r="BD14" s="3">
        <v>30</v>
      </c>
      <c r="BE14" s="3">
        <v>1</v>
      </c>
      <c r="BF14" s="3">
        <v>0</v>
      </c>
      <c r="BG14" s="3">
        <v>1</v>
      </c>
      <c r="BH14" s="3">
        <v>0</v>
      </c>
      <c r="BI14" s="3">
        <v>9</v>
      </c>
      <c r="BJ14" s="3">
        <v>0</v>
      </c>
      <c r="BK14" s="3">
        <v>0</v>
      </c>
      <c r="BL14" s="3">
        <v>0</v>
      </c>
      <c r="BM14" s="3">
        <v>0</v>
      </c>
      <c r="BN14" s="3">
        <v>0</v>
      </c>
      <c r="BO14" s="30">
        <f t="shared" si="0"/>
        <v>46</v>
      </c>
      <c r="BP14" s="3">
        <v>69</v>
      </c>
      <c r="BQ14" s="30">
        <f t="shared" si="1"/>
        <v>127</v>
      </c>
      <c r="BR14" s="31">
        <v>5105</v>
      </c>
      <c r="BS14" s="3">
        <f t="shared" si="2"/>
        <v>5105</v>
      </c>
      <c r="BT14" s="3">
        <v>0</v>
      </c>
      <c r="BU14" s="39">
        <v>30464</v>
      </c>
      <c r="DA14"/>
    </row>
    <row r="15" spans="1:107" x14ac:dyDescent="0.3">
      <c r="B15" s="59" t="s">
        <v>92</v>
      </c>
      <c r="C15" s="21" t="s">
        <v>448</v>
      </c>
      <c r="D15" s="3">
        <v>37</v>
      </c>
      <c r="E15" s="3">
        <v>158</v>
      </c>
      <c r="F15" s="3">
        <v>156</v>
      </c>
      <c r="G15" s="3">
        <v>37</v>
      </c>
      <c r="H15" s="3">
        <v>1554</v>
      </c>
      <c r="I15" s="3">
        <v>203</v>
      </c>
      <c r="J15" s="3">
        <v>33</v>
      </c>
      <c r="K15" s="3">
        <v>6</v>
      </c>
      <c r="L15" s="3">
        <v>125</v>
      </c>
      <c r="M15" s="3">
        <v>52</v>
      </c>
      <c r="N15" s="3">
        <v>81</v>
      </c>
      <c r="O15" s="3">
        <v>341</v>
      </c>
      <c r="P15" s="3">
        <v>160</v>
      </c>
      <c r="Q15" s="3">
        <v>60</v>
      </c>
      <c r="R15" s="3">
        <v>47</v>
      </c>
      <c r="S15" s="3">
        <v>60</v>
      </c>
      <c r="T15" s="3">
        <v>24</v>
      </c>
      <c r="U15" s="3">
        <v>53</v>
      </c>
      <c r="V15" s="3">
        <v>12</v>
      </c>
      <c r="W15" s="3">
        <v>42</v>
      </c>
      <c r="X15" s="3">
        <v>43</v>
      </c>
      <c r="Y15" s="3">
        <v>130</v>
      </c>
      <c r="Z15" s="3">
        <v>122</v>
      </c>
      <c r="AA15" s="3">
        <v>13</v>
      </c>
      <c r="AB15" s="3">
        <v>65</v>
      </c>
      <c r="AC15" s="3">
        <v>209</v>
      </c>
      <c r="AD15" s="3">
        <v>47</v>
      </c>
      <c r="AE15" s="3">
        <v>96</v>
      </c>
      <c r="AF15" s="3">
        <v>18</v>
      </c>
      <c r="AG15" s="3">
        <v>56</v>
      </c>
      <c r="AH15" s="3">
        <v>75</v>
      </c>
      <c r="AI15" s="3">
        <v>114</v>
      </c>
      <c r="AJ15" s="3">
        <v>49</v>
      </c>
      <c r="AK15" s="3">
        <v>36</v>
      </c>
      <c r="AL15" s="3">
        <v>80</v>
      </c>
      <c r="AM15" s="3">
        <v>47</v>
      </c>
      <c r="AN15" s="3">
        <v>937</v>
      </c>
      <c r="AO15" s="3">
        <v>61</v>
      </c>
      <c r="AP15" s="3">
        <v>10</v>
      </c>
      <c r="AQ15" s="3">
        <v>33</v>
      </c>
      <c r="AR15" s="3">
        <v>22</v>
      </c>
      <c r="AS15" s="3">
        <v>42</v>
      </c>
      <c r="AT15" s="3">
        <v>237</v>
      </c>
      <c r="AU15" s="3">
        <v>110</v>
      </c>
      <c r="AV15" s="3">
        <v>7</v>
      </c>
      <c r="AW15" s="3">
        <v>78</v>
      </c>
      <c r="AX15" s="3">
        <v>8</v>
      </c>
      <c r="AY15" s="3">
        <v>7</v>
      </c>
      <c r="AZ15" s="3">
        <v>71</v>
      </c>
      <c r="BA15" s="3">
        <v>59</v>
      </c>
      <c r="BB15" s="3">
        <v>6</v>
      </c>
      <c r="BC15" s="3">
        <v>15</v>
      </c>
      <c r="BD15" s="3">
        <v>47</v>
      </c>
      <c r="BE15" s="3">
        <v>1</v>
      </c>
      <c r="BF15" s="3">
        <v>1</v>
      </c>
      <c r="BG15" s="3">
        <v>2</v>
      </c>
      <c r="BH15" s="3">
        <v>1</v>
      </c>
      <c r="BI15" s="3">
        <v>3</v>
      </c>
      <c r="BJ15" s="3">
        <v>0</v>
      </c>
      <c r="BK15" s="3">
        <v>1</v>
      </c>
      <c r="BL15" s="3">
        <v>2</v>
      </c>
      <c r="BM15" s="3">
        <v>0</v>
      </c>
      <c r="BN15" s="3">
        <v>0</v>
      </c>
      <c r="BO15" s="30">
        <f t="shared" si="0"/>
        <v>73</v>
      </c>
      <c r="BP15" s="3">
        <v>66</v>
      </c>
      <c r="BQ15" s="30">
        <f t="shared" si="1"/>
        <v>148</v>
      </c>
      <c r="BR15" s="31">
        <v>6416</v>
      </c>
      <c r="BS15" s="3">
        <f t="shared" si="2"/>
        <v>6416</v>
      </c>
      <c r="BT15" s="3">
        <v>0</v>
      </c>
      <c r="BU15" s="39">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0" t="s">
        <v>93</v>
      </c>
      <c r="C16" s="32" t="s">
        <v>449</v>
      </c>
      <c r="D16" s="33">
        <v>35</v>
      </c>
      <c r="E16" s="33">
        <v>176.5</v>
      </c>
      <c r="F16" s="33">
        <v>158.5</v>
      </c>
      <c r="G16" s="33">
        <v>40</v>
      </c>
      <c r="H16" s="33">
        <v>1650.5</v>
      </c>
      <c r="I16" s="33">
        <v>214.5</v>
      </c>
      <c r="J16" s="33">
        <v>35</v>
      </c>
      <c r="K16" s="33">
        <v>6</v>
      </c>
      <c r="L16" s="33">
        <v>142.5</v>
      </c>
      <c r="M16" s="33">
        <v>47.5</v>
      </c>
      <c r="N16" s="33">
        <v>98</v>
      </c>
      <c r="O16" s="33">
        <v>376</v>
      </c>
      <c r="P16" s="33">
        <v>187.5</v>
      </c>
      <c r="Q16" s="33">
        <v>64</v>
      </c>
      <c r="R16" s="33">
        <v>55</v>
      </c>
      <c r="S16" s="33">
        <v>59.5</v>
      </c>
      <c r="T16" s="33">
        <v>21.5</v>
      </c>
      <c r="U16" s="33">
        <v>51.5</v>
      </c>
      <c r="V16" s="33">
        <v>11.5</v>
      </c>
      <c r="W16" s="33">
        <v>52</v>
      </c>
      <c r="X16" s="33">
        <v>55.5</v>
      </c>
      <c r="Y16" s="33">
        <v>136</v>
      </c>
      <c r="Z16" s="33">
        <v>137.5</v>
      </c>
      <c r="AA16" s="33">
        <v>20</v>
      </c>
      <c r="AB16" s="33">
        <v>76</v>
      </c>
      <c r="AC16" s="33">
        <v>208.5</v>
      </c>
      <c r="AD16" s="33">
        <v>44</v>
      </c>
      <c r="AE16" s="33">
        <v>94</v>
      </c>
      <c r="AF16" s="33">
        <v>14</v>
      </c>
      <c r="AG16" s="33">
        <v>69</v>
      </c>
      <c r="AH16" s="33">
        <v>68</v>
      </c>
      <c r="AI16" s="33">
        <v>109.5</v>
      </c>
      <c r="AJ16" s="33">
        <v>54.5</v>
      </c>
      <c r="AK16" s="33">
        <v>34.5</v>
      </c>
      <c r="AL16" s="33">
        <v>92</v>
      </c>
      <c r="AM16" s="33">
        <v>55</v>
      </c>
      <c r="AN16" s="33">
        <v>1038.5</v>
      </c>
      <c r="AO16" s="33">
        <v>77.5</v>
      </c>
      <c r="AP16" s="33">
        <v>9.5</v>
      </c>
      <c r="AQ16" s="33">
        <v>36</v>
      </c>
      <c r="AR16" s="33">
        <v>28.5</v>
      </c>
      <c r="AS16" s="33">
        <v>40.5</v>
      </c>
      <c r="AT16" s="33">
        <v>245.5</v>
      </c>
      <c r="AU16" s="33">
        <v>117</v>
      </c>
      <c r="AV16" s="33">
        <v>6</v>
      </c>
      <c r="AW16" s="33">
        <v>91</v>
      </c>
      <c r="AX16" s="33">
        <v>10.5</v>
      </c>
      <c r="AY16" s="33">
        <v>9</v>
      </c>
      <c r="AZ16" s="33">
        <v>80.5</v>
      </c>
      <c r="BA16" s="33">
        <v>59.5</v>
      </c>
      <c r="BB16" s="33">
        <v>5.5</v>
      </c>
      <c r="BC16" s="33">
        <v>13.5</v>
      </c>
      <c r="BD16" s="33">
        <v>53</v>
      </c>
      <c r="BE16" s="33">
        <v>1</v>
      </c>
      <c r="BF16" s="33">
        <v>0.5</v>
      </c>
      <c r="BG16" s="33">
        <v>1</v>
      </c>
      <c r="BH16" s="33">
        <v>1.5</v>
      </c>
      <c r="BI16" s="33">
        <v>6.5</v>
      </c>
      <c r="BJ16" s="33">
        <v>0</v>
      </c>
      <c r="BK16" s="33">
        <v>1</v>
      </c>
      <c r="BL16" s="33">
        <v>2.5</v>
      </c>
      <c r="BM16" s="33">
        <v>0.5</v>
      </c>
      <c r="BN16" s="33">
        <v>0</v>
      </c>
      <c r="BO16" s="30">
        <f t="shared" si="0"/>
        <v>81</v>
      </c>
      <c r="BP16" s="33">
        <v>71</v>
      </c>
      <c r="BQ16" s="30">
        <f t="shared" si="1"/>
        <v>171.5</v>
      </c>
      <c r="BR16" s="34">
        <v>6929</v>
      </c>
      <c r="BS16" s="3">
        <f t="shared" si="2"/>
        <v>6929</v>
      </c>
      <c r="BT16" s="3">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59" t="s">
        <v>94</v>
      </c>
      <c r="C17" s="21" t="s">
        <v>438</v>
      </c>
      <c r="D17" s="3">
        <v>33</v>
      </c>
      <c r="E17" s="3">
        <v>195</v>
      </c>
      <c r="F17" s="3">
        <v>161</v>
      </c>
      <c r="G17" s="3">
        <v>43</v>
      </c>
      <c r="H17" s="3">
        <v>1747</v>
      </c>
      <c r="I17" s="3">
        <v>226</v>
      </c>
      <c r="J17" s="3">
        <v>37</v>
      </c>
      <c r="K17" s="3">
        <v>6</v>
      </c>
      <c r="L17" s="3">
        <v>160</v>
      </c>
      <c r="M17" s="3">
        <v>43</v>
      </c>
      <c r="N17" s="3">
        <v>115</v>
      </c>
      <c r="O17" s="3">
        <v>411</v>
      </c>
      <c r="P17" s="3">
        <v>215</v>
      </c>
      <c r="Q17" s="3">
        <v>68</v>
      </c>
      <c r="R17" s="3">
        <v>63</v>
      </c>
      <c r="S17" s="3">
        <v>59</v>
      </c>
      <c r="T17" s="3">
        <v>19</v>
      </c>
      <c r="U17" s="3">
        <v>50</v>
      </c>
      <c r="V17" s="3">
        <v>11</v>
      </c>
      <c r="W17" s="3">
        <v>62</v>
      </c>
      <c r="X17" s="3">
        <v>68</v>
      </c>
      <c r="Y17" s="3">
        <v>142</v>
      </c>
      <c r="Z17" s="3">
        <v>153</v>
      </c>
      <c r="AA17" s="3">
        <v>27</v>
      </c>
      <c r="AB17" s="3">
        <v>87</v>
      </c>
      <c r="AC17" s="3">
        <v>208</v>
      </c>
      <c r="AD17" s="3">
        <v>41</v>
      </c>
      <c r="AE17" s="3">
        <v>92</v>
      </c>
      <c r="AF17" s="3">
        <v>10</v>
      </c>
      <c r="AG17" s="3">
        <v>82</v>
      </c>
      <c r="AH17" s="3">
        <v>61</v>
      </c>
      <c r="AI17" s="3">
        <v>105</v>
      </c>
      <c r="AJ17" s="3">
        <v>60</v>
      </c>
      <c r="AK17" s="3">
        <v>33</v>
      </c>
      <c r="AL17" s="3">
        <v>104</v>
      </c>
      <c r="AM17" s="3">
        <v>63</v>
      </c>
      <c r="AN17" s="3">
        <v>1140</v>
      </c>
      <c r="AO17" s="3">
        <v>94</v>
      </c>
      <c r="AP17" s="3">
        <v>9</v>
      </c>
      <c r="AQ17" s="3">
        <v>39</v>
      </c>
      <c r="AR17" s="3">
        <v>35</v>
      </c>
      <c r="AS17" s="3">
        <v>39</v>
      </c>
      <c r="AT17" s="3">
        <v>254</v>
      </c>
      <c r="AU17" s="3">
        <v>124</v>
      </c>
      <c r="AV17" s="3">
        <v>5</v>
      </c>
      <c r="AW17" s="3">
        <v>104</v>
      </c>
      <c r="AX17" s="3">
        <v>13</v>
      </c>
      <c r="AY17" s="3">
        <v>11</v>
      </c>
      <c r="AZ17" s="3">
        <v>90</v>
      </c>
      <c r="BA17" s="3">
        <v>60</v>
      </c>
      <c r="BB17" s="3">
        <v>5</v>
      </c>
      <c r="BC17" s="3">
        <v>12</v>
      </c>
      <c r="BD17" s="3">
        <v>59</v>
      </c>
      <c r="BE17" s="3">
        <v>1</v>
      </c>
      <c r="BF17" s="3">
        <v>0</v>
      </c>
      <c r="BG17" s="3">
        <v>0</v>
      </c>
      <c r="BH17" s="3">
        <v>2</v>
      </c>
      <c r="BI17" s="3">
        <v>10</v>
      </c>
      <c r="BJ17" s="3">
        <v>0</v>
      </c>
      <c r="BK17" s="3">
        <v>1</v>
      </c>
      <c r="BL17" s="3">
        <v>3</v>
      </c>
      <c r="BM17" s="3">
        <v>1</v>
      </c>
      <c r="BN17" s="3">
        <v>0</v>
      </c>
      <c r="BO17" s="30">
        <f t="shared" si="0"/>
        <v>89</v>
      </c>
      <c r="BP17" s="3">
        <v>76</v>
      </c>
      <c r="BQ17" s="30">
        <f t="shared" si="1"/>
        <v>195</v>
      </c>
      <c r="BR17" s="31">
        <v>7442</v>
      </c>
      <c r="BS17" s="3">
        <f t="shared" si="2"/>
        <v>7442</v>
      </c>
      <c r="BT17" s="3">
        <v>0</v>
      </c>
      <c r="BU17" s="39">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59" t="s">
        <v>95</v>
      </c>
      <c r="C18" s="21" t="s">
        <v>439</v>
      </c>
      <c r="D18" s="3">
        <v>28</v>
      </c>
      <c r="E18" s="3">
        <v>212</v>
      </c>
      <c r="F18" s="3">
        <v>173</v>
      </c>
      <c r="G18" s="3">
        <v>34</v>
      </c>
      <c r="H18" s="3">
        <v>1652</v>
      </c>
      <c r="I18" s="3">
        <v>225</v>
      </c>
      <c r="J18" s="3">
        <v>28</v>
      </c>
      <c r="K18" s="3">
        <v>7</v>
      </c>
      <c r="L18" s="3">
        <v>129</v>
      </c>
      <c r="M18" s="3">
        <v>57</v>
      </c>
      <c r="N18" s="3">
        <v>85</v>
      </c>
      <c r="O18" s="3">
        <v>362</v>
      </c>
      <c r="P18" s="3">
        <v>171</v>
      </c>
      <c r="Q18" s="3">
        <v>56</v>
      </c>
      <c r="R18" s="3">
        <v>58</v>
      </c>
      <c r="S18" s="3">
        <v>62</v>
      </c>
      <c r="T18" s="3">
        <v>22</v>
      </c>
      <c r="U18" s="3">
        <v>61</v>
      </c>
      <c r="V18" s="3">
        <v>15</v>
      </c>
      <c r="W18" s="3">
        <v>44</v>
      </c>
      <c r="X18" s="3">
        <v>58</v>
      </c>
      <c r="Y18" s="3">
        <v>143</v>
      </c>
      <c r="Z18" s="3">
        <v>166</v>
      </c>
      <c r="AA18" s="3">
        <v>25</v>
      </c>
      <c r="AB18" s="3">
        <v>78</v>
      </c>
      <c r="AC18" s="3">
        <v>224</v>
      </c>
      <c r="AD18" s="3">
        <v>47</v>
      </c>
      <c r="AE18" s="3">
        <v>112</v>
      </c>
      <c r="AF18" s="3">
        <v>15</v>
      </c>
      <c r="AG18" s="3">
        <v>58</v>
      </c>
      <c r="AH18" s="3">
        <v>67</v>
      </c>
      <c r="AI18" s="3">
        <v>103</v>
      </c>
      <c r="AJ18" s="3">
        <v>63</v>
      </c>
      <c r="AK18" s="3">
        <v>35</v>
      </c>
      <c r="AL18" s="3">
        <v>108</v>
      </c>
      <c r="AM18" s="3">
        <v>68</v>
      </c>
      <c r="AN18" s="3">
        <v>1045</v>
      </c>
      <c r="AO18" s="3">
        <v>70</v>
      </c>
      <c r="AP18" s="3">
        <v>8</v>
      </c>
      <c r="AQ18" s="3">
        <v>31</v>
      </c>
      <c r="AR18" s="3">
        <v>36</v>
      </c>
      <c r="AS18" s="3">
        <v>33</v>
      </c>
      <c r="AT18" s="3">
        <v>257</v>
      </c>
      <c r="AU18" s="3">
        <v>102</v>
      </c>
      <c r="AV18" s="3">
        <v>7</v>
      </c>
      <c r="AW18" s="3">
        <v>105</v>
      </c>
      <c r="AX18" s="3">
        <v>12</v>
      </c>
      <c r="AY18" s="3">
        <v>11</v>
      </c>
      <c r="AZ18" s="3">
        <v>95</v>
      </c>
      <c r="BA18" s="3">
        <v>50</v>
      </c>
      <c r="BB18" s="3">
        <v>7</v>
      </c>
      <c r="BC18" s="3">
        <v>13</v>
      </c>
      <c r="BD18" s="3">
        <v>64</v>
      </c>
      <c r="BE18" s="3">
        <v>0</v>
      </c>
      <c r="BF18" s="3">
        <v>1</v>
      </c>
      <c r="BG18" s="3">
        <v>0</v>
      </c>
      <c r="BH18" s="3">
        <v>0</v>
      </c>
      <c r="BI18" s="3">
        <v>10</v>
      </c>
      <c r="BJ18" s="3">
        <v>0</v>
      </c>
      <c r="BK18" s="3">
        <v>2</v>
      </c>
      <c r="BL18" s="3">
        <v>0</v>
      </c>
      <c r="BM18" s="3">
        <v>0</v>
      </c>
      <c r="BN18" s="3">
        <v>0</v>
      </c>
      <c r="BO18" s="30">
        <f t="shared" si="0"/>
        <v>90</v>
      </c>
      <c r="BP18" s="3">
        <v>99</v>
      </c>
      <c r="BQ18" s="30">
        <f t="shared" si="1"/>
        <v>215</v>
      </c>
      <c r="BR18" s="31">
        <v>7124</v>
      </c>
      <c r="BS18" s="3">
        <f t="shared" si="2"/>
        <v>7124</v>
      </c>
      <c r="BT18" s="3">
        <v>0</v>
      </c>
      <c r="BU18" s="39">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59" t="s">
        <v>96</v>
      </c>
      <c r="C19" s="21" t="s">
        <v>440</v>
      </c>
      <c r="D19" s="3">
        <v>28</v>
      </c>
      <c r="E19" s="3">
        <v>272</v>
      </c>
      <c r="F19" s="3">
        <v>200</v>
      </c>
      <c r="G19" s="3">
        <v>23</v>
      </c>
      <c r="H19" s="3">
        <v>1498</v>
      </c>
      <c r="I19" s="3">
        <v>211</v>
      </c>
      <c r="J19" s="3">
        <v>49</v>
      </c>
      <c r="K19" s="3">
        <v>5</v>
      </c>
      <c r="L19" s="3">
        <v>123</v>
      </c>
      <c r="M19" s="3">
        <v>40</v>
      </c>
      <c r="N19" s="3">
        <v>65</v>
      </c>
      <c r="O19" s="3">
        <v>342</v>
      </c>
      <c r="P19" s="3">
        <v>142</v>
      </c>
      <c r="Q19" s="3">
        <v>52</v>
      </c>
      <c r="R19" s="3">
        <v>56</v>
      </c>
      <c r="S19" s="3">
        <v>63</v>
      </c>
      <c r="T19" s="3">
        <v>16</v>
      </c>
      <c r="U19" s="3">
        <v>50</v>
      </c>
      <c r="V19" s="3">
        <v>13</v>
      </c>
      <c r="W19" s="3">
        <v>28</v>
      </c>
      <c r="X19" s="3">
        <v>53</v>
      </c>
      <c r="Y19" s="3">
        <v>136</v>
      </c>
      <c r="Z19" s="3">
        <v>131</v>
      </c>
      <c r="AA19" s="3">
        <v>24</v>
      </c>
      <c r="AB19" s="3">
        <v>76</v>
      </c>
      <c r="AC19" s="3">
        <v>212</v>
      </c>
      <c r="AD19" s="3">
        <v>40</v>
      </c>
      <c r="AE19" s="3">
        <v>108</v>
      </c>
      <c r="AF19" s="3">
        <v>12</v>
      </c>
      <c r="AG19" s="3">
        <v>54</v>
      </c>
      <c r="AH19" s="3">
        <v>64</v>
      </c>
      <c r="AI19" s="3">
        <v>105</v>
      </c>
      <c r="AJ19" s="3">
        <v>48</v>
      </c>
      <c r="AK19" s="3">
        <v>38</v>
      </c>
      <c r="AL19" s="3">
        <v>109</v>
      </c>
      <c r="AM19" s="3">
        <v>66</v>
      </c>
      <c r="AN19" s="3">
        <v>1043</v>
      </c>
      <c r="AO19" s="3">
        <v>70</v>
      </c>
      <c r="AP19" s="3">
        <v>12</v>
      </c>
      <c r="AQ19" s="3">
        <v>34</v>
      </c>
      <c r="AR19" s="3">
        <v>34</v>
      </c>
      <c r="AS19" s="3">
        <v>36</v>
      </c>
      <c r="AT19" s="3">
        <v>261</v>
      </c>
      <c r="AU19" s="3">
        <v>114</v>
      </c>
      <c r="AV19" s="3">
        <v>10</v>
      </c>
      <c r="AW19" s="3">
        <v>83</v>
      </c>
      <c r="AX19" s="3">
        <v>8</v>
      </c>
      <c r="AY19" s="3">
        <v>9</v>
      </c>
      <c r="AZ19" s="3">
        <v>94</v>
      </c>
      <c r="BA19" s="3">
        <v>70</v>
      </c>
      <c r="BB19" s="3">
        <v>3</v>
      </c>
      <c r="BC19" s="3">
        <v>11</v>
      </c>
      <c r="BD19" s="3">
        <v>38</v>
      </c>
      <c r="BE19" s="3">
        <v>0</v>
      </c>
      <c r="BF19" s="3">
        <v>0</v>
      </c>
      <c r="BG19" s="3">
        <v>0</v>
      </c>
      <c r="BH19" s="3">
        <v>1</v>
      </c>
      <c r="BI19" s="3">
        <v>4</v>
      </c>
      <c r="BJ19" s="3">
        <v>0</v>
      </c>
      <c r="BK19" s="3">
        <v>0</v>
      </c>
      <c r="BL19" s="3">
        <v>2</v>
      </c>
      <c r="BM19" s="3">
        <v>0</v>
      </c>
      <c r="BN19" s="3">
        <v>0</v>
      </c>
      <c r="BO19" s="30">
        <f t="shared" si="0"/>
        <v>56</v>
      </c>
      <c r="BP19" s="3">
        <v>56</v>
      </c>
      <c r="BQ19" s="30">
        <f t="shared" si="1"/>
        <v>183</v>
      </c>
      <c r="BR19" s="31">
        <v>6728</v>
      </c>
      <c r="BS19" s="3">
        <f t="shared" si="2"/>
        <v>6728</v>
      </c>
      <c r="BT19" s="3">
        <v>0</v>
      </c>
      <c r="BU19" s="39">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0" t="s">
        <v>97</v>
      </c>
      <c r="C20" s="32" t="s">
        <v>441</v>
      </c>
      <c r="D20" s="3">
        <v>26</v>
      </c>
      <c r="E20" s="3">
        <v>220</v>
      </c>
      <c r="F20" s="3">
        <v>146</v>
      </c>
      <c r="G20" s="3">
        <v>28</v>
      </c>
      <c r="H20" s="3">
        <v>1635</v>
      </c>
      <c r="I20" s="3">
        <v>198</v>
      </c>
      <c r="J20" s="3">
        <v>44</v>
      </c>
      <c r="K20" s="3">
        <v>7</v>
      </c>
      <c r="L20" s="3">
        <v>162</v>
      </c>
      <c r="M20" s="3">
        <v>59</v>
      </c>
      <c r="N20" s="3">
        <v>69</v>
      </c>
      <c r="O20" s="3">
        <v>386</v>
      </c>
      <c r="P20" s="3">
        <v>161</v>
      </c>
      <c r="Q20" s="3">
        <v>54</v>
      </c>
      <c r="R20" s="3">
        <v>59</v>
      </c>
      <c r="S20" s="3">
        <v>96</v>
      </c>
      <c r="T20" s="3">
        <v>23</v>
      </c>
      <c r="U20" s="3">
        <v>46</v>
      </c>
      <c r="V20" s="3">
        <v>14</v>
      </c>
      <c r="W20" s="3">
        <v>40</v>
      </c>
      <c r="X20" s="3">
        <v>49</v>
      </c>
      <c r="Y20" s="3">
        <v>127</v>
      </c>
      <c r="Z20" s="3">
        <v>121</v>
      </c>
      <c r="AA20" s="3">
        <v>21</v>
      </c>
      <c r="AB20" s="3">
        <v>84</v>
      </c>
      <c r="AC20" s="3">
        <v>186</v>
      </c>
      <c r="AD20" s="3">
        <v>34</v>
      </c>
      <c r="AE20" s="3">
        <v>94</v>
      </c>
      <c r="AF20" s="3">
        <v>15</v>
      </c>
      <c r="AG20" s="3">
        <v>70</v>
      </c>
      <c r="AH20" s="3">
        <v>49</v>
      </c>
      <c r="AI20" s="3">
        <v>119</v>
      </c>
      <c r="AJ20" s="3">
        <v>62</v>
      </c>
      <c r="AK20" s="3">
        <v>41</v>
      </c>
      <c r="AL20" s="3">
        <v>102</v>
      </c>
      <c r="AM20" s="3">
        <v>55</v>
      </c>
      <c r="AN20" s="3">
        <v>995</v>
      </c>
      <c r="AO20" s="3">
        <v>60</v>
      </c>
      <c r="AP20" s="3">
        <v>15</v>
      </c>
      <c r="AQ20" s="3">
        <v>23</v>
      </c>
      <c r="AR20" s="3">
        <v>37</v>
      </c>
      <c r="AS20" s="3">
        <v>57</v>
      </c>
      <c r="AT20" s="3">
        <v>246</v>
      </c>
      <c r="AU20" s="3">
        <v>97</v>
      </c>
      <c r="AV20" s="3">
        <v>8</v>
      </c>
      <c r="AW20" s="3">
        <v>95</v>
      </c>
      <c r="AX20" s="3">
        <v>8</v>
      </c>
      <c r="AY20" s="3">
        <v>7</v>
      </c>
      <c r="AZ20" s="3">
        <v>83</v>
      </c>
      <c r="BA20" s="3">
        <v>50</v>
      </c>
      <c r="BB20" s="3">
        <v>4</v>
      </c>
      <c r="BC20" s="3">
        <v>19</v>
      </c>
      <c r="BD20" s="3">
        <v>42</v>
      </c>
      <c r="BE20" s="3">
        <v>0</v>
      </c>
      <c r="BF20" s="3">
        <v>0</v>
      </c>
      <c r="BG20" s="3">
        <v>0</v>
      </c>
      <c r="BH20" s="3">
        <v>1</v>
      </c>
      <c r="BI20" s="3">
        <v>4</v>
      </c>
      <c r="BJ20" s="3">
        <v>0</v>
      </c>
      <c r="BK20" s="3">
        <v>3</v>
      </c>
      <c r="BL20" s="3">
        <v>2</v>
      </c>
      <c r="BM20" s="3">
        <v>0</v>
      </c>
      <c r="BN20" s="3">
        <v>0</v>
      </c>
      <c r="BO20" s="30">
        <f t="shared" si="0"/>
        <v>71</v>
      </c>
      <c r="BP20" s="3">
        <v>81</v>
      </c>
      <c r="BQ20" s="30">
        <f t="shared" si="1"/>
        <v>198</v>
      </c>
      <c r="BR20" s="31">
        <v>6837</v>
      </c>
      <c r="BS20" s="3">
        <f t="shared" si="2"/>
        <v>6837</v>
      </c>
      <c r="BT20" s="3">
        <v>4.9899999794433825E-6</v>
      </c>
      <c r="BU20" s="39">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59" t="s">
        <v>98</v>
      </c>
      <c r="C21" s="21" t="s">
        <v>442</v>
      </c>
      <c r="D21" s="3">
        <v>23</v>
      </c>
      <c r="E21" s="3">
        <v>136</v>
      </c>
      <c r="F21" s="3">
        <v>109</v>
      </c>
      <c r="G21" s="3">
        <v>16</v>
      </c>
      <c r="H21" s="3">
        <v>943</v>
      </c>
      <c r="I21" s="3">
        <v>122</v>
      </c>
      <c r="J21" s="3">
        <v>27</v>
      </c>
      <c r="K21" s="3">
        <v>6</v>
      </c>
      <c r="L21" s="3">
        <v>75</v>
      </c>
      <c r="M21" s="3">
        <v>36</v>
      </c>
      <c r="N21" s="3">
        <v>49</v>
      </c>
      <c r="O21" s="3">
        <v>229</v>
      </c>
      <c r="P21" s="3">
        <v>91</v>
      </c>
      <c r="Q21" s="3">
        <v>36</v>
      </c>
      <c r="R21" s="3">
        <v>31</v>
      </c>
      <c r="S21" s="3">
        <v>52</v>
      </c>
      <c r="T21" s="3">
        <v>17</v>
      </c>
      <c r="U21" s="3">
        <v>32</v>
      </c>
      <c r="V21" s="3">
        <v>14</v>
      </c>
      <c r="W21" s="3">
        <v>23</v>
      </c>
      <c r="X21" s="3">
        <v>39</v>
      </c>
      <c r="Y21" s="3">
        <v>83</v>
      </c>
      <c r="Z21" s="3">
        <v>73</v>
      </c>
      <c r="AA21" s="3">
        <v>13</v>
      </c>
      <c r="AB21" s="3">
        <v>43</v>
      </c>
      <c r="AC21" s="3">
        <v>120</v>
      </c>
      <c r="AD21" s="3">
        <v>18</v>
      </c>
      <c r="AE21" s="3">
        <v>48</v>
      </c>
      <c r="AF21" s="3">
        <v>11</v>
      </c>
      <c r="AG21" s="3">
        <v>37</v>
      </c>
      <c r="AH21" s="3">
        <v>29</v>
      </c>
      <c r="AI21" s="3">
        <v>75</v>
      </c>
      <c r="AJ21" s="3">
        <v>32</v>
      </c>
      <c r="AK21" s="3">
        <v>27</v>
      </c>
      <c r="AL21" s="3">
        <v>55</v>
      </c>
      <c r="AM21" s="3">
        <v>40</v>
      </c>
      <c r="AN21" s="3">
        <v>616</v>
      </c>
      <c r="AO21" s="3">
        <v>42</v>
      </c>
      <c r="AP21" s="3">
        <v>5</v>
      </c>
      <c r="AQ21" s="3">
        <v>19</v>
      </c>
      <c r="AR21" s="3">
        <v>24</v>
      </c>
      <c r="AS21" s="3">
        <v>24</v>
      </c>
      <c r="AT21" s="3">
        <v>174</v>
      </c>
      <c r="AU21" s="3">
        <v>64</v>
      </c>
      <c r="AV21" s="3">
        <v>5</v>
      </c>
      <c r="AW21" s="3">
        <v>63</v>
      </c>
      <c r="AX21" s="3">
        <v>1</v>
      </c>
      <c r="AY21" s="3">
        <v>4</v>
      </c>
      <c r="AZ21" s="3">
        <v>40</v>
      </c>
      <c r="BA21" s="3">
        <v>45</v>
      </c>
      <c r="BB21" s="3">
        <v>7</v>
      </c>
      <c r="BC21" s="3">
        <v>16</v>
      </c>
      <c r="BD21" s="3">
        <v>29</v>
      </c>
      <c r="BE21" s="3">
        <v>0</v>
      </c>
      <c r="BF21" s="3">
        <v>0</v>
      </c>
      <c r="BG21" s="3">
        <v>0</v>
      </c>
      <c r="BH21" s="3">
        <v>2</v>
      </c>
      <c r="BI21" s="3">
        <v>1</v>
      </c>
      <c r="BJ21" s="3">
        <v>0</v>
      </c>
      <c r="BK21" s="3">
        <v>1</v>
      </c>
      <c r="BL21" s="3">
        <v>0</v>
      </c>
      <c r="BM21" s="3">
        <v>1</v>
      </c>
      <c r="BN21" s="3">
        <v>0</v>
      </c>
      <c r="BO21" s="30">
        <f t="shared" si="0"/>
        <v>50</v>
      </c>
      <c r="BP21" s="3">
        <v>41</v>
      </c>
      <c r="BQ21" s="30">
        <f t="shared" si="1"/>
        <v>142</v>
      </c>
      <c r="BR21" s="31">
        <v>4176</v>
      </c>
      <c r="BS21" s="3">
        <f t="shared" si="2"/>
        <v>4176</v>
      </c>
      <c r="BT21" s="3">
        <v>0</v>
      </c>
      <c r="BU21" s="39">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59" t="s">
        <v>99</v>
      </c>
      <c r="C22" s="21" t="s">
        <v>443</v>
      </c>
      <c r="D22" s="3">
        <v>33</v>
      </c>
      <c r="E22" s="3">
        <v>198</v>
      </c>
      <c r="F22" s="3">
        <v>144</v>
      </c>
      <c r="G22" s="3">
        <v>32</v>
      </c>
      <c r="H22" s="3">
        <v>1257</v>
      </c>
      <c r="I22" s="3">
        <v>186</v>
      </c>
      <c r="J22" s="3">
        <v>25</v>
      </c>
      <c r="K22" s="3">
        <v>9</v>
      </c>
      <c r="L22" s="3">
        <v>122</v>
      </c>
      <c r="M22" s="3">
        <v>51</v>
      </c>
      <c r="N22" s="3">
        <v>65</v>
      </c>
      <c r="O22" s="3">
        <v>359</v>
      </c>
      <c r="P22" s="3">
        <v>152</v>
      </c>
      <c r="Q22" s="3">
        <v>48</v>
      </c>
      <c r="R22" s="3">
        <v>63</v>
      </c>
      <c r="S22" s="3">
        <v>38</v>
      </c>
      <c r="T22" s="3">
        <v>19</v>
      </c>
      <c r="U22" s="3">
        <v>44</v>
      </c>
      <c r="V22" s="3">
        <v>9</v>
      </c>
      <c r="W22" s="3">
        <v>45</v>
      </c>
      <c r="X22" s="3">
        <v>57</v>
      </c>
      <c r="Y22" s="3">
        <v>88</v>
      </c>
      <c r="Z22" s="3">
        <v>96</v>
      </c>
      <c r="AA22" s="3">
        <v>10</v>
      </c>
      <c r="AB22" s="3">
        <v>52</v>
      </c>
      <c r="AC22" s="3">
        <v>182</v>
      </c>
      <c r="AD22" s="3">
        <v>35</v>
      </c>
      <c r="AE22" s="3">
        <v>69</v>
      </c>
      <c r="AF22" s="3">
        <v>7</v>
      </c>
      <c r="AG22" s="3">
        <v>37</v>
      </c>
      <c r="AH22" s="3">
        <v>59</v>
      </c>
      <c r="AI22" s="3">
        <v>75</v>
      </c>
      <c r="AJ22" s="3">
        <v>48</v>
      </c>
      <c r="AK22" s="3">
        <v>29</v>
      </c>
      <c r="AL22" s="3">
        <v>70</v>
      </c>
      <c r="AM22" s="3">
        <v>75</v>
      </c>
      <c r="AN22" s="3">
        <v>846</v>
      </c>
      <c r="AO22" s="3">
        <v>44</v>
      </c>
      <c r="AP22" s="3">
        <v>5</v>
      </c>
      <c r="AQ22" s="3">
        <v>30</v>
      </c>
      <c r="AR22" s="3">
        <v>19</v>
      </c>
      <c r="AS22" s="3">
        <v>30</v>
      </c>
      <c r="AT22" s="3">
        <v>221</v>
      </c>
      <c r="AU22" s="3">
        <v>91</v>
      </c>
      <c r="AV22" s="3">
        <v>8</v>
      </c>
      <c r="AW22" s="3">
        <v>76</v>
      </c>
      <c r="AX22" s="3">
        <v>8</v>
      </c>
      <c r="AY22" s="3">
        <v>12</v>
      </c>
      <c r="AZ22" s="3">
        <v>54</v>
      </c>
      <c r="BA22" s="3">
        <v>63</v>
      </c>
      <c r="BB22" s="3">
        <v>5</v>
      </c>
      <c r="BC22" s="3">
        <v>11</v>
      </c>
      <c r="BD22" s="3">
        <v>40</v>
      </c>
      <c r="BE22" s="3">
        <v>2</v>
      </c>
      <c r="BF22" s="3">
        <v>0</v>
      </c>
      <c r="BG22" s="3">
        <v>1</v>
      </c>
      <c r="BH22" s="3">
        <v>0</v>
      </c>
      <c r="BI22" s="3">
        <v>6</v>
      </c>
      <c r="BJ22" s="3">
        <v>0</v>
      </c>
      <c r="BK22" s="3">
        <v>0</v>
      </c>
      <c r="BL22" s="3">
        <v>1</v>
      </c>
      <c r="BM22" s="3">
        <v>0</v>
      </c>
      <c r="BN22" s="3">
        <v>0</v>
      </c>
      <c r="BO22" s="30">
        <f t="shared" si="0"/>
        <v>61</v>
      </c>
      <c r="BP22" s="3">
        <v>84</v>
      </c>
      <c r="BQ22" s="30">
        <f t="shared" si="1"/>
        <v>137</v>
      </c>
      <c r="BR22" s="31">
        <v>5682</v>
      </c>
      <c r="BS22" s="3">
        <f t="shared" si="2"/>
        <v>5682</v>
      </c>
      <c r="BT22" s="3">
        <v>0</v>
      </c>
      <c r="BU22" s="39">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59" t="s">
        <v>100</v>
      </c>
      <c r="C23" s="21" t="s">
        <v>444</v>
      </c>
      <c r="D23" s="3">
        <v>42</v>
      </c>
      <c r="E23" s="3">
        <v>189</v>
      </c>
      <c r="F23" s="3">
        <v>199</v>
      </c>
      <c r="G23" s="3">
        <v>36</v>
      </c>
      <c r="H23" s="3">
        <v>1535</v>
      </c>
      <c r="I23" s="3">
        <v>213</v>
      </c>
      <c r="J23" s="3">
        <v>38</v>
      </c>
      <c r="K23" s="3">
        <v>7</v>
      </c>
      <c r="L23" s="3">
        <v>136</v>
      </c>
      <c r="M23" s="3">
        <v>70</v>
      </c>
      <c r="N23" s="3">
        <v>82</v>
      </c>
      <c r="O23" s="3">
        <v>348</v>
      </c>
      <c r="P23" s="3">
        <v>143</v>
      </c>
      <c r="Q23" s="3">
        <v>55</v>
      </c>
      <c r="R23" s="3">
        <v>47</v>
      </c>
      <c r="S23" s="3">
        <v>50</v>
      </c>
      <c r="T23" s="3">
        <v>13</v>
      </c>
      <c r="U23" s="3">
        <v>43</v>
      </c>
      <c r="V23" s="3">
        <v>11</v>
      </c>
      <c r="W23" s="3">
        <v>39</v>
      </c>
      <c r="X23" s="3">
        <v>62</v>
      </c>
      <c r="Y23" s="3">
        <v>134</v>
      </c>
      <c r="Z23" s="3">
        <v>114</v>
      </c>
      <c r="AA23" s="3">
        <v>19</v>
      </c>
      <c r="AB23" s="3">
        <v>78</v>
      </c>
      <c r="AC23" s="3">
        <v>205</v>
      </c>
      <c r="AD23" s="3">
        <v>41</v>
      </c>
      <c r="AE23" s="3">
        <v>86</v>
      </c>
      <c r="AF23" s="3">
        <v>15</v>
      </c>
      <c r="AG23" s="3">
        <v>56</v>
      </c>
      <c r="AH23" s="3">
        <v>55</v>
      </c>
      <c r="AI23" s="3">
        <v>107</v>
      </c>
      <c r="AJ23" s="3">
        <v>49</v>
      </c>
      <c r="AK23" s="3">
        <v>38</v>
      </c>
      <c r="AL23" s="3">
        <v>99</v>
      </c>
      <c r="AM23" s="3">
        <v>63</v>
      </c>
      <c r="AN23" s="3">
        <v>1067</v>
      </c>
      <c r="AO23" s="3">
        <v>68</v>
      </c>
      <c r="AP23" s="3">
        <v>11</v>
      </c>
      <c r="AQ23" s="3">
        <v>30</v>
      </c>
      <c r="AR23" s="3">
        <v>33</v>
      </c>
      <c r="AS23" s="3">
        <v>40</v>
      </c>
      <c r="AT23" s="3">
        <v>258</v>
      </c>
      <c r="AU23" s="3">
        <v>123</v>
      </c>
      <c r="AV23" s="3">
        <v>7</v>
      </c>
      <c r="AW23" s="3">
        <v>69</v>
      </c>
      <c r="AX23" s="3">
        <v>6</v>
      </c>
      <c r="AY23" s="3">
        <v>11</v>
      </c>
      <c r="AZ23" s="3">
        <v>83</v>
      </c>
      <c r="BA23" s="3">
        <v>54</v>
      </c>
      <c r="BB23" s="3">
        <v>4</v>
      </c>
      <c r="BC23" s="3">
        <v>12</v>
      </c>
      <c r="BD23" s="3">
        <v>54</v>
      </c>
      <c r="BE23" s="3">
        <v>1</v>
      </c>
      <c r="BF23" s="3">
        <v>0</v>
      </c>
      <c r="BG23" s="3">
        <v>0</v>
      </c>
      <c r="BH23" s="3">
        <v>2</v>
      </c>
      <c r="BI23" s="3">
        <v>8</v>
      </c>
      <c r="BJ23" s="3">
        <v>0</v>
      </c>
      <c r="BK23" s="3">
        <v>0</v>
      </c>
      <c r="BL23" s="3">
        <v>2</v>
      </c>
      <c r="BM23" s="3">
        <v>0</v>
      </c>
      <c r="BN23" s="3">
        <v>0</v>
      </c>
      <c r="BO23" s="30">
        <f t="shared" si="0"/>
        <v>79</v>
      </c>
      <c r="BP23" s="3">
        <v>83</v>
      </c>
      <c r="BQ23" s="30">
        <f t="shared" si="1"/>
        <v>159</v>
      </c>
      <c r="BR23" s="31">
        <v>6702</v>
      </c>
      <c r="BS23" s="3">
        <f t="shared" si="2"/>
        <v>6702</v>
      </c>
      <c r="BT23" s="3">
        <v>0</v>
      </c>
      <c r="BU23" s="39">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59" t="s">
        <v>101</v>
      </c>
      <c r="C24" s="21" t="s">
        <v>445</v>
      </c>
      <c r="D24" s="3">
        <v>29</v>
      </c>
      <c r="E24" s="3">
        <v>197</v>
      </c>
      <c r="F24" s="3">
        <v>158</v>
      </c>
      <c r="G24" s="3">
        <v>31</v>
      </c>
      <c r="H24" s="3">
        <v>1363</v>
      </c>
      <c r="I24" s="3">
        <v>199</v>
      </c>
      <c r="J24" s="3">
        <v>31</v>
      </c>
      <c r="K24" s="3">
        <v>7</v>
      </c>
      <c r="L24" s="3">
        <v>140</v>
      </c>
      <c r="M24" s="3">
        <v>48</v>
      </c>
      <c r="N24" s="3">
        <v>94</v>
      </c>
      <c r="O24" s="3">
        <v>364</v>
      </c>
      <c r="P24" s="3">
        <v>136</v>
      </c>
      <c r="Q24" s="3">
        <v>54</v>
      </c>
      <c r="R24" s="3">
        <v>38</v>
      </c>
      <c r="S24" s="3">
        <v>58</v>
      </c>
      <c r="T24" s="3">
        <v>20</v>
      </c>
      <c r="U24" s="3">
        <v>44</v>
      </c>
      <c r="V24" s="3">
        <v>12</v>
      </c>
      <c r="W24" s="3">
        <v>50</v>
      </c>
      <c r="X24" s="3">
        <v>40</v>
      </c>
      <c r="Y24" s="3">
        <v>102</v>
      </c>
      <c r="Z24" s="3">
        <v>127</v>
      </c>
      <c r="AA24" s="3">
        <v>11</v>
      </c>
      <c r="AB24" s="3">
        <v>67</v>
      </c>
      <c r="AC24" s="3">
        <v>192</v>
      </c>
      <c r="AD24" s="3">
        <v>42</v>
      </c>
      <c r="AE24" s="3">
        <v>79</v>
      </c>
      <c r="AF24" s="3">
        <v>10</v>
      </c>
      <c r="AG24" s="3">
        <v>47</v>
      </c>
      <c r="AH24" s="3">
        <v>48</v>
      </c>
      <c r="AI24" s="3">
        <v>102</v>
      </c>
      <c r="AJ24" s="3">
        <v>48</v>
      </c>
      <c r="AK24" s="3">
        <v>24</v>
      </c>
      <c r="AL24" s="3">
        <v>100</v>
      </c>
      <c r="AM24" s="3">
        <v>52</v>
      </c>
      <c r="AN24" s="3">
        <v>929</v>
      </c>
      <c r="AO24" s="3">
        <v>54</v>
      </c>
      <c r="AP24" s="3">
        <v>7</v>
      </c>
      <c r="AQ24" s="3">
        <v>29</v>
      </c>
      <c r="AR24" s="3">
        <v>28</v>
      </c>
      <c r="AS24" s="3">
        <v>41</v>
      </c>
      <c r="AT24" s="3">
        <v>205</v>
      </c>
      <c r="AU24" s="3">
        <v>66</v>
      </c>
      <c r="AV24" s="3">
        <v>5</v>
      </c>
      <c r="AW24" s="3">
        <v>75</v>
      </c>
      <c r="AX24" s="3">
        <v>10</v>
      </c>
      <c r="AY24" s="3">
        <v>10</v>
      </c>
      <c r="AZ24" s="3">
        <v>58</v>
      </c>
      <c r="BA24" s="3">
        <v>33</v>
      </c>
      <c r="BB24" s="3">
        <v>6</v>
      </c>
      <c r="BC24" s="3">
        <v>11</v>
      </c>
      <c r="BD24" s="3">
        <v>49</v>
      </c>
      <c r="BE24" s="3">
        <v>1</v>
      </c>
      <c r="BF24" s="3">
        <v>1</v>
      </c>
      <c r="BG24" s="3">
        <v>0</v>
      </c>
      <c r="BH24" s="3">
        <v>1</v>
      </c>
      <c r="BI24" s="3">
        <v>7</v>
      </c>
      <c r="BJ24" s="3">
        <v>0</v>
      </c>
      <c r="BK24" s="3">
        <v>3</v>
      </c>
      <c r="BL24" s="3">
        <v>0</v>
      </c>
      <c r="BM24" s="3">
        <v>1</v>
      </c>
      <c r="BN24" s="3">
        <v>0</v>
      </c>
      <c r="BO24" s="30">
        <f t="shared" si="0"/>
        <v>74</v>
      </c>
      <c r="BP24" s="3">
        <v>65</v>
      </c>
      <c r="BQ24" s="30">
        <f t="shared" si="1"/>
        <v>148</v>
      </c>
      <c r="BR24" s="31">
        <v>6007</v>
      </c>
      <c r="BS24" s="3">
        <f t="shared" si="2"/>
        <v>6007</v>
      </c>
      <c r="BT24" s="3">
        <v>0</v>
      </c>
      <c r="BU24" s="39">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59" t="s">
        <v>102</v>
      </c>
      <c r="C25" s="21" t="s">
        <v>446</v>
      </c>
      <c r="D25" s="3">
        <v>27</v>
      </c>
      <c r="E25" s="3">
        <v>192</v>
      </c>
      <c r="F25" s="3">
        <v>143</v>
      </c>
      <c r="G25" s="3">
        <v>40</v>
      </c>
      <c r="H25" s="3">
        <v>1352</v>
      </c>
      <c r="I25" s="3">
        <v>197</v>
      </c>
      <c r="J25" s="3">
        <v>26</v>
      </c>
      <c r="K25" s="3">
        <v>3</v>
      </c>
      <c r="L25" s="3">
        <v>143</v>
      </c>
      <c r="M25" s="3">
        <v>48</v>
      </c>
      <c r="N25" s="3">
        <v>66</v>
      </c>
      <c r="O25" s="3">
        <v>361</v>
      </c>
      <c r="P25" s="3">
        <v>140</v>
      </c>
      <c r="Q25" s="3">
        <v>46</v>
      </c>
      <c r="R25" s="3">
        <v>61</v>
      </c>
      <c r="S25" s="3">
        <v>54</v>
      </c>
      <c r="T25" s="3">
        <v>19</v>
      </c>
      <c r="U25" s="3">
        <v>46</v>
      </c>
      <c r="V25" s="3">
        <v>14</v>
      </c>
      <c r="W25" s="3">
        <v>43</v>
      </c>
      <c r="X25" s="3">
        <v>37</v>
      </c>
      <c r="Y25" s="3">
        <v>121</v>
      </c>
      <c r="Z25" s="3">
        <v>119</v>
      </c>
      <c r="AA25" s="3">
        <v>14</v>
      </c>
      <c r="AB25" s="3">
        <v>50</v>
      </c>
      <c r="AC25" s="3">
        <v>182</v>
      </c>
      <c r="AD25" s="3">
        <v>40</v>
      </c>
      <c r="AE25" s="3">
        <v>63</v>
      </c>
      <c r="AF25" s="3">
        <v>11</v>
      </c>
      <c r="AG25" s="3">
        <v>33</v>
      </c>
      <c r="AH25" s="3">
        <v>46</v>
      </c>
      <c r="AI25" s="3">
        <v>86</v>
      </c>
      <c r="AJ25" s="3">
        <v>36</v>
      </c>
      <c r="AK25" s="3">
        <v>34</v>
      </c>
      <c r="AL25" s="3">
        <v>104</v>
      </c>
      <c r="AM25" s="3">
        <v>54</v>
      </c>
      <c r="AN25" s="3">
        <v>874</v>
      </c>
      <c r="AO25" s="3">
        <v>60</v>
      </c>
      <c r="AP25" s="3">
        <v>6</v>
      </c>
      <c r="AQ25" s="3">
        <v>24</v>
      </c>
      <c r="AR25" s="3">
        <v>25</v>
      </c>
      <c r="AS25" s="3">
        <v>40</v>
      </c>
      <c r="AT25" s="3">
        <v>233</v>
      </c>
      <c r="AU25" s="3">
        <v>89</v>
      </c>
      <c r="AV25" s="3">
        <v>6</v>
      </c>
      <c r="AW25" s="3">
        <v>55</v>
      </c>
      <c r="AX25" s="3">
        <v>5</v>
      </c>
      <c r="AY25" s="3">
        <v>4</v>
      </c>
      <c r="AZ25" s="3">
        <v>69</v>
      </c>
      <c r="BA25" s="3">
        <v>53</v>
      </c>
      <c r="BB25" s="3">
        <v>9</v>
      </c>
      <c r="BC25" s="3">
        <v>6</v>
      </c>
      <c r="BD25" s="3">
        <v>53</v>
      </c>
      <c r="BE25" s="3">
        <v>2</v>
      </c>
      <c r="BF25" s="3">
        <v>0</v>
      </c>
      <c r="BG25" s="3">
        <v>0</v>
      </c>
      <c r="BH25" s="3">
        <v>0</v>
      </c>
      <c r="BI25" s="3">
        <v>5</v>
      </c>
      <c r="BJ25" s="3">
        <v>0</v>
      </c>
      <c r="BK25" s="3">
        <v>1</v>
      </c>
      <c r="BL25" s="3">
        <v>1</v>
      </c>
      <c r="BM25" s="3">
        <v>0</v>
      </c>
      <c r="BN25" s="3">
        <v>0</v>
      </c>
      <c r="BO25" s="30">
        <f t="shared" si="0"/>
        <v>68</v>
      </c>
      <c r="BP25" s="3">
        <v>66</v>
      </c>
      <c r="BQ25" s="30">
        <f t="shared" si="1"/>
        <v>153</v>
      </c>
      <c r="BR25" s="31">
        <v>5890</v>
      </c>
      <c r="BS25" s="3">
        <f t="shared" si="2"/>
        <v>5890</v>
      </c>
      <c r="BT25" s="3">
        <v>0</v>
      </c>
      <c r="BU25" s="39">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0" t="s">
        <v>103</v>
      </c>
      <c r="C26" s="32" t="s">
        <v>447</v>
      </c>
      <c r="D26" s="33">
        <v>26</v>
      </c>
      <c r="E26" s="33">
        <v>215</v>
      </c>
      <c r="F26" s="33">
        <v>152</v>
      </c>
      <c r="G26" s="33">
        <v>32.5</v>
      </c>
      <c r="H26" s="33">
        <v>1398.5</v>
      </c>
      <c r="I26" s="33">
        <v>201</v>
      </c>
      <c r="J26" s="33">
        <v>29</v>
      </c>
      <c r="K26" s="33">
        <v>4.5</v>
      </c>
      <c r="L26" s="33">
        <v>122</v>
      </c>
      <c r="M26" s="33">
        <v>48</v>
      </c>
      <c r="N26" s="33">
        <v>70.5</v>
      </c>
      <c r="O26" s="33">
        <v>376</v>
      </c>
      <c r="P26" s="33">
        <v>146.5</v>
      </c>
      <c r="Q26" s="33">
        <v>50</v>
      </c>
      <c r="R26" s="33">
        <v>59.5</v>
      </c>
      <c r="S26" s="33">
        <v>56.5</v>
      </c>
      <c r="T26" s="33">
        <v>19.5</v>
      </c>
      <c r="U26" s="33">
        <v>44</v>
      </c>
      <c r="V26" s="33">
        <v>11.5</v>
      </c>
      <c r="W26" s="33">
        <v>45</v>
      </c>
      <c r="X26" s="33">
        <v>46</v>
      </c>
      <c r="Y26" s="33">
        <v>115</v>
      </c>
      <c r="Z26" s="33">
        <v>127</v>
      </c>
      <c r="AA26" s="33">
        <v>14.5</v>
      </c>
      <c r="AB26" s="33">
        <v>62.5</v>
      </c>
      <c r="AC26" s="33">
        <v>194.5</v>
      </c>
      <c r="AD26" s="33">
        <v>41</v>
      </c>
      <c r="AE26" s="33">
        <v>73.5</v>
      </c>
      <c r="AF26" s="33">
        <v>11</v>
      </c>
      <c r="AG26" s="33">
        <v>43.5</v>
      </c>
      <c r="AH26" s="33">
        <v>49</v>
      </c>
      <c r="AI26" s="33">
        <v>86</v>
      </c>
      <c r="AJ26" s="33">
        <v>34</v>
      </c>
      <c r="AK26" s="33">
        <v>31</v>
      </c>
      <c r="AL26" s="33">
        <v>100</v>
      </c>
      <c r="AM26" s="33">
        <v>57.5</v>
      </c>
      <c r="AN26" s="33">
        <v>879</v>
      </c>
      <c r="AO26" s="33">
        <v>64</v>
      </c>
      <c r="AP26" s="33">
        <v>8</v>
      </c>
      <c r="AQ26" s="33">
        <v>26.5</v>
      </c>
      <c r="AR26" s="33">
        <v>26.5</v>
      </c>
      <c r="AS26" s="33">
        <v>40.5</v>
      </c>
      <c r="AT26" s="33">
        <v>248.5</v>
      </c>
      <c r="AU26" s="33">
        <v>105.5</v>
      </c>
      <c r="AV26" s="33">
        <v>6.5</v>
      </c>
      <c r="AW26" s="33">
        <v>77.5</v>
      </c>
      <c r="AX26" s="33">
        <v>5.5</v>
      </c>
      <c r="AY26" s="33">
        <v>6</v>
      </c>
      <c r="AZ26" s="33">
        <v>67</v>
      </c>
      <c r="BA26" s="33">
        <v>53.5</v>
      </c>
      <c r="BB26" s="33">
        <v>8</v>
      </c>
      <c r="BC26" s="33">
        <v>9</v>
      </c>
      <c r="BD26" s="33">
        <v>46</v>
      </c>
      <c r="BE26" s="33">
        <v>1</v>
      </c>
      <c r="BF26" s="33">
        <v>0.5</v>
      </c>
      <c r="BG26" s="33">
        <v>0.5</v>
      </c>
      <c r="BH26" s="33">
        <v>0</v>
      </c>
      <c r="BI26" s="33">
        <v>5</v>
      </c>
      <c r="BJ26" s="33">
        <v>0</v>
      </c>
      <c r="BK26" s="33">
        <v>1.5</v>
      </c>
      <c r="BL26" s="33">
        <v>1</v>
      </c>
      <c r="BM26" s="33">
        <v>0</v>
      </c>
      <c r="BN26" s="33">
        <v>0</v>
      </c>
      <c r="BO26" s="30">
        <f t="shared" si="0"/>
        <v>64.5</v>
      </c>
      <c r="BP26" s="33">
        <v>102.5</v>
      </c>
      <c r="BQ26" s="30">
        <f t="shared" si="1"/>
        <v>176</v>
      </c>
      <c r="BR26" s="34">
        <v>6159</v>
      </c>
      <c r="BS26" s="3">
        <f t="shared" si="2"/>
        <v>6159</v>
      </c>
      <c r="BT26" s="3">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59" t="s">
        <v>104</v>
      </c>
      <c r="C27" s="21" t="s">
        <v>448</v>
      </c>
      <c r="D27" s="3">
        <v>25</v>
      </c>
      <c r="E27" s="3">
        <v>238</v>
      </c>
      <c r="F27" s="3">
        <v>161</v>
      </c>
      <c r="G27" s="3">
        <v>25</v>
      </c>
      <c r="H27" s="3">
        <v>1445</v>
      </c>
      <c r="I27" s="3">
        <v>205</v>
      </c>
      <c r="J27" s="3">
        <v>32</v>
      </c>
      <c r="K27" s="3">
        <v>6</v>
      </c>
      <c r="L27" s="3">
        <v>101</v>
      </c>
      <c r="M27" s="3">
        <v>48</v>
      </c>
      <c r="N27" s="3">
        <v>75</v>
      </c>
      <c r="O27" s="3">
        <v>391</v>
      </c>
      <c r="P27" s="3">
        <v>153</v>
      </c>
      <c r="Q27" s="3">
        <v>54</v>
      </c>
      <c r="R27" s="3">
        <v>58</v>
      </c>
      <c r="S27" s="3">
        <v>59</v>
      </c>
      <c r="T27" s="3">
        <v>20</v>
      </c>
      <c r="U27" s="3">
        <v>42</v>
      </c>
      <c r="V27" s="3">
        <v>9</v>
      </c>
      <c r="W27" s="3">
        <v>47</v>
      </c>
      <c r="X27" s="3">
        <v>55</v>
      </c>
      <c r="Y27" s="3">
        <v>109</v>
      </c>
      <c r="Z27" s="3">
        <v>135</v>
      </c>
      <c r="AA27" s="3">
        <v>15</v>
      </c>
      <c r="AB27" s="3">
        <v>75</v>
      </c>
      <c r="AC27" s="3">
        <v>207</v>
      </c>
      <c r="AD27" s="3">
        <v>42</v>
      </c>
      <c r="AE27" s="3">
        <v>84</v>
      </c>
      <c r="AF27" s="3">
        <v>11</v>
      </c>
      <c r="AG27" s="3">
        <v>54</v>
      </c>
      <c r="AH27" s="3">
        <v>52</v>
      </c>
      <c r="AI27" s="3">
        <v>86</v>
      </c>
      <c r="AJ27" s="3">
        <v>32</v>
      </c>
      <c r="AK27" s="3">
        <v>28</v>
      </c>
      <c r="AL27" s="3">
        <v>96</v>
      </c>
      <c r="AM27" s="3">
        <v>61</v>
      </c>
      <c r="AN27" s="3">
        <v>884</v>
      </c>
      <c r="AO27" s="3">
        <v>68</v>
      </c>
      <c r="AP27" s="3">
        <v>10</v>
      </c>
      <c r="AQ27" s="3">
        <v>29</v>
      </c>
      <c r="AR27" s="3">
        <v>28</v>
      </c>
      <c r="AS27" s="3">
        <v>41</v>
      </c>
      <c r="AT27" s="3">
        <v>264</v>
      </c>
      <c r="AU27" s="3">
        <v>122</v>
      </c>
      <c r="AV27" s="3">
        <v>7</v>
      </c>
      <c r="AW27" s="3">
        <v>100</v>
      </c>
      <c r="AX27" s="3">
        <v>6</v>
      </c>
      <c r="AY27" s="3">
        <v>8</v>
      </c>
      <c r="AZ27" s="3">
        <v>65</v>
      </c>
      <c r="BA27" s="3">
        <v>54</v>
      </c>
      <c r="BB27" s="3">
        <v>7</v>
      </c>
      <c r="BC27" s="3">
        <v>12</v>
      </c>
      <c r="BD27" s="3">
        <v>39</v>
      </c>
      <c r="BE27" s="3">
        <v>0</v>
      </c>
      <c r="BF27" s="3">
        <v>2</v>
      </c>
      <c r="BG27" s="3">
        <v>1</v>
      </c>
      <c r="BH27" s="3">
        <v>0</v>
      </c>
      <c r="BI27" s="3">
        <v>5</v>
      </c>
      <c r="BJ27" s="3">
        <v>0</v>
      </c>
      <c r="BK27" s="3">
        <v>2</v>
      </c>
      <c r="BL27" s="3">
        <v>1</v>
      </c>
      <c r="BM27" s="3">
        <v>0</v>
      </c>
      <c r="BN27" s="3">
        <v>0</v>
      </c>
      <c r="BO27" s="30">
        <f t="shared" si="0"/>
        <v>62</v>
      </c>
      <c r="BP27" s="3">
        <v>139</v>
      </c>
      <c r="BQ27" s="30">
        <f t="shared" si="1"/>
        <v>198</v>
      </c>
      <c r="BR27" s="31">
        <v>6428</v>
      </c>
      <c r="BS27" s="3">
        <f t="shared" si="2"/>
        <v>6428</v>
      </c>
      <c r="BT27" s="3">
        <v>0</v>
      </c>
      <c r="BU27" s="39">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59" t="s">
        <v>105</v>
      </c>
      <c r="C28" s="21" t="s">
        <v>450</v>
      </c>
      <c r="D28" s="3">
        <v>27</v>
      </c>
      <c r="E28" s="3">
        <v>231</v>
      </c>
      <c r="F28" s="3">
        <v>185</v>
      </c>
      <c r="G28" s="3">
        <v>49</v>
      </c>
      <c r="H28" s="3">
        <v>1639</v>
      </c>
      <c r="I28" s="3">
        <v>205</v>
      </c>
      <c r="J28" s="3">
        <v>39</v>
      </c>
      <c r="K28" s="3">
        <v>2</v>
      </c>
      <c r="L28" s="3">
        <v>142</v>
      </c>
      <c r="M28" s="3">
        <v>50</v>
      </c>
      <c r="N28" s="3">
        <v>95</v>
      </c>
      <c r="O28" s="3">
        <v>354</v>
      </c>
      <c r="P28" s="3">
        <v>172</v>
      </c>
      <c r="Q28" s="3">
        <v>62</v>
      </c>
      <c r="R28" s="3">
        <v>78</v>
      </c>
      <c r="S28" s="3">
        <v>65</v>
      </c>
      <c r="T28" s="3">
        <v>28</v>
      </c>
      <c r="U28" s="3">
        <v>67</v>
      </c>
      <c r="V28" s="3">
        <v>14</v>
      </c>
      <c r="W28" s="3">
        <v>44</v>
      </c>
      <c r="X28" s="3">
        <v>52</v>
      </c>
      <c r="Y28" s="3">
        <v>154</v>
      </c>
      <c r="Z28" s="3">
        <v>161</v>
      </c>
      <c r="AA28" s="3">
        <v>29</v>
      </c>
      <c r="AB28" s="3">
        <v>92</v>
      </c>
      <c r="AC28" s="3">
        <v>215</v>
      </c>
      <c r="AD28" s="3">
        <v>33</v>
      </c>
      <c r="AE28" s="3">
        <v>72</v>
      </c>
      <c r="AF28" s="3">
        <v>19</v>
      </c>
      <c r="AG28" s="3">
        <v>70</v>
      </c>
      <c r="AH28" s="3">
        <v>79</v>
      </c>
      <c r="AI28" s="3">
        <v>111</v>
      </c>
      <c r="AJ28" s="3">
        <v>56</v>
      </c>
      <c r="AK28" s="3">
        <v>44</v>
      </c>
      <c r="AL28" s="3">
        <v>113</v>
      </c>
      <c r="AM28" s="3">
        <v>79</v>
      </c>
      <c r="AN28" s="3">
        <v>1025</v>
      </c>
      <c r="AO28" s="3">
        <v>72</v>
      </c>
      <c r="AP28" s="3">
        <v>9</v>
      </c>
      <c r="AQ28" s="3">
        <v>26</v>
      </c>
      <c r="AR28" s="3">
        <v>35</v>
      </c>
      <c r="AS28" s="3">
        <v>39</v>
      </c>
      <c r="AT28" s="3">
        <v>312</v>
      </c>
      <c r="AU28" s="3">
        <v>131</v>
      </c>
      <c r="AV28" s="3">
        <v>9</v>
      </c>
      <c r="AW28" s="3">
        <v>87</v>
      </c>
      <c r="AX28" s="3">
        <v>3</v>
      </c>
      <c r="AY28" s="3">
        <v>7</v>
      </c>
      <c r="AZ28" s="3">
        <v>84</v>
      </c>
      <c r="BA28" s="3">
        <v>61</v>
      </c>
      <c r="BB28" s="3">
        <v>7</v>
      </c>
      <c r="BC28" s="3">
        <v>13</v>
      </c>
      <c r="BD28" s="3">
        <v>57</v>
      </c>
      <c r="BE28" s="3">
        <v>1</v>
      </c>
      <c r="BF28" s="3">
        <v>1</v>
      </c>
      <c r="BG28" s="3">
        <v>0</v>
      </c>
      <c r="BH28" s="3">
        <v>0</v>
      </c>
      <c r="BI28" s="3">
        <v>9</v>
      </c>
      <c r="BJ28" s="3">
        <v>0</v>
      </c>
      <c r="BK28" s="3">
        <v>1</v>
      </c>
      <c r="BL28" s="3">
        <v>1</v>
      </c>
      <c r="BM28" s="3">
        <v>0</v>
      </c>
      <c r="BN28" s="3">
        <v>0</v>
      </c>
      <c r="BO28" s="30">
        <f t="shared" si="0"/>
        <v>83</v>
      </c>
      <c r="BP28" s="3">
        <v>105</v>
      </c>
      <c r="BQ28" s="30">
        <f t="shared" si="1"/>
        <v>265</v>
      </c>
      <c r="BR28" s="31">
        <v>7287</v>
      </c>
      <c r="BS28" s="3">
        <f t="shared" si="2"/>
        <v>7287</v>
      </c>
      <c r="BT28" s="3">
        <v>0</v>
      </c>
      <c r="BU28" s="39">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59" t="s">
        <v>106</v>
      </c>
      <c r="C29" s="21" t="s">
        <v>438</v>
      </c>
      <c r="D29" s="3">
        <v>31</v>
      </c>
      <c r="E29" s="3">
        <v>204</v>
      </c>
      <c r="F29" s="3">
        <v>157</v>
      </c>
      <c r="G29" s="3">
        <v>24</v>
      </c>
      <c r="H29" s="3">
        <v>1264</v>
      </c>
      <c r="I29" s="3">
        <v>207</v>
      </c>
      <c r="J29" s="3">
        <v>34</v>
      </c>
      <c r="K29" s="3">
        <v>3</v>
      </c>
      <c r="L29" s="3">
        <v>139</v>
      </c>
      <c r="M29" s="3">
        <v>42</v>
      </c>
      <c r="N29" s="3">
        <v>79</v>
      </c>
      <c r="O29" s="3">
        <v>289</v>
      </c>
      <c r="P29" s="3">
        <v>122</v>
      </c>
      <c r="Q29" s="3">
        <v>55</v>
      </c>
      <c r="R29" s="3">
        <v>68</v>
      </c>
      <c r="S29" s="3">
        <v>59</v>
      </c>
      <c r="T29" s="3">
        <v>16</v>
      </c>
      <c r="U29" s="3">
        <v>38</v>
      </c>
      <c r="V29" s="3">
        <v>14</v>
      </c>
      <c r="W29" s="3">
        <v>43</v>
      </c>
      <c r="X29" s="3">
        <v>45</v>
      </c>
      <c r="Y29" s="3">
        <v>104</v>
      </c>
      <c r="Z29" s="3">
        <v>126</v>
      </c>
      <c r="AA29" s="3">
        <v>34</v>
      </c>
      <c r="AB29" s="3">
        <v>60</v>
      </c>
      <c r="AC29" s="3">
        <v>166</v>
      </c>
      <c r="AD29" s="3">
        <v>37</v>
      </c>
      <c r="AE29" s="3">
        <v>70</v>
      </c>
      <c r="AF29" s="3">
        <v>12</v>
      </c>
      <c r="AG29" s="3">
        <v>44</v>
      </c>
      <c r="AH29" s="3">
        <v>36</v>
      </c>
      <c r="AI29" s="3">
        <v>81</v>
      </c>
      <c r="AJ29" s="3">
        <v>47</v>
      </c>
      <c r="AK29" s="3">
        <v>23</v>
      </c>
      <c r="AL29" s="3">
        <v>78</v>
      </c>
      <c r="AM29" s="3">
        <v>57</v>
      </c>
      <c r="AN29" s="3">
        <v>800</v>
      </c>
      <c r="AO29" s="3">
        <v>62</v>
      </c>
      <c r="AP29" s="3">
        <v>7</v>
      </c>
      <c r="AQ29" s="3">
        <v>29</v>
      </c>
      <c r="AR29" s="3">
        <v>28</v>
      </c>
      <c r="AS29" s="3">
        <v>30</v>
      </c>
      <c r="AT29" s="3">
        <v>181</v>
      </c>
      <c r="AU29" s="3">
        <v>113</v>
      </c>
      <c r="AV29" s="3">
        <v>7</v>
      </c>
      <c r="AW29" s="3">
        <v>88</v>
      </c>
      <c r="AX29" s="3">
        <v>2</v>
      </c>
      <c r="AY29" s="3">
        <v>6</v>
      </c>
      <c r="AZ29" s="3">
        <v>62</v>
      </c>
      <c r="BA29" s="3">
        <v>42</v>
      </c>
      <c r="BB29" s="3">
        <v>8</v>
      </c>
      <c r="BC29" s="3">
        <v>7</v>
      </c>
      <c r="BD29" s="3">
        <v>48</v>
      </c>
      <c r="BE29" s="3">
        <v>2</v>
      </c>
      <c r="BF29" s="3">
        <v>0</v>
      </c>
      <c r="BG29" s="3">
        <v>0</v>
      </c>
      <c r="BH29" s="3">
        <v>0</v>
      </c>
      <c r="BI29" s="3">
        <v>7</v>
      </c>
      <c r="BJ29" s="3">
        <v>0</v>
      </c>
      <c r="BK29" s="3">
        <v>1</v>
      </c>
      <c r="BL29" s="3">
        <v>0</v>
      </c>
      <c r="BM29" s="3">
        <v>0</v>
      </c>
      <c r="BN29" s="3">
        <v>0</v>
      </c>
      <c r="BO29" s="30">
        <f t="shared" si="0"/>
        <v>65</v>
      </c>
      <c r="BP29" s="3">
        <v>111</v>
      </c>
      <c r="BQ29" s="30">
        <f t="shared" si="1"/>
        <v>198</v>
      </c>
      <c r="BR29" s="31">
        <v>5747</v>
      </c>
      <c r="BS29" s="3">
        <f t="shared" si="2"/>
        <v>5747</v>
      </c>
      <c r="BT29" s="3">
        <v>0</v>
      </c>
      <c r="BU29" s="39">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0" t="s">
        <v>107</v>
      </c>
      <c r="C30" s="32" t="s">
        <v>439</v>
      </c>
      <c r="D30" s="33">
        <v>31</v>
      </c>
      <c r="E30" s="33">
        <v>219</v>
      </c>
      <c r="F30" s="33">
        <v>169</v>
      </c>
      <c r="G30" s="33">
        <v>30</v>
      </c>
      <c r="H30" s="33">
        <v>1396.5</v>
      </c>
      <c r="I30" s="33">
        <v>216</v>
      </c>
      <c r="J30" s="33">
        <v>34.5</v>
      </c>
      <c r="K30" s="33">
        <v>5.5</v>
      </c>
      <c r="L30" s="33">
        <v>135.5</v>
      </c>
      <c r="M30" s="33">
        <v>48</v>
      </c>
      <c r="N30" s="33">
        <v>82.5</v>
      </c>
      <c r="O30" s="33">
        <v>324</v>
      </c>
      <c r="P30" s="33">
        <v>138</v>
      </c>
      <c r="Q30" s="33">
        <v>61</v>
      </c>
      <c r="R30" s="33">
        <v>65</v>
      </c>
      <c r="S30" s="33">
        <v>63</v>
      </c>
      <c r="T30" s="33">
        <v>20.5</v>
      </c>
      <c r="U30" s="33">
        <v>41.5</v>
      </c>
      <c r="V30" s="33">
        <v>16.5</v>
      </c>
      <c r="W30" s="33">
        <v>42.5</v>
      </c>
      <c r="X30" s="33">
        <v>49</v>
      </c>
      <c r="Y30" s="33">
        <v>102</v>
      </c>
      <c r="Z30" s="33">
        <v>137.5</v>
      </c>
      <c r="AA30" s="33">
        <v>25</v>
      </c>
      <c r="AB30" s="33">
        <v>75</v>
      </c>
      <c r="AC30" s="33">
        <v>183.5</v>
      </c>
      <c r="AD30" s="33">
        <v>41</v>
      </c>
      <c r="AE30" s="33">
        <v>83</v>
      </c>
      <c r="AF30" s="33">
        <v>17</v>
      </c>
      <c r="AG30" s="33">
        <v>49</v>
      </c>
      <c r="AH30" s="33">
        <v>43</v>
      </c>
      <c r="AI30" s="33">
        <v>97.5</v>
      </c>
      <c r="AJ30" s="33">
        <v>48</v>
      </c>
      <c r="AK30" s="33">
        <v>26.5</v>
      </c>
      <c r="AL30" s="33">
        <v>97.5</v>
      </c>
      <c r="AM30" s="33">
        <v>70.5</v>
      </c>
      <c r="AN30" s="33">
        <v>927</v>
      </c>
      <c r="AO30" s="33">
        <v>62.5</v>
      </c>
      <c r="AP30" s="33">
        <v>5.5</v>
      </c>
      <c r="AQ30" s="33">
        <v>29</v>
      </c>
      <c r="AR30" s="33">
        <v>32.5</v>
      </c>
      <c r="AS30" s="33">
        <v>33</v>
      </c>
      <c r="AT30" s="33">
        <v>223.5</v>
      </c>
      <c r="AU30" s="33">
        <v>112</v>
      </c>
      <c r="AV30" s="33">
        <v>6.5</v>
      </c>
      <c r="AW30" s="33">
        <v>91</v>
      </c>
      <c r="AX30" s="33">
        <v>2</v>
      </c>
      <c r="AY30" s="33">
        <v>5</v>
      </c>
      <c r="AZ30" s="33">
        <v>73.5</v>
      </c>
      <c r="BA30" s="33">
        <v>52</v>
      </c>
      <c r="BB30" s="33">
        <v>8.5</v>
      </c>
      <c r="BC30" s="33">
        <v>14</v>
      </c>
      <c r="BD30" s="33">
        <v>51</v>
      </c>
      <c r="BE30" s="33">
        <v>1.5</v>
      </c>
      <c r="BF30" s="33">
        <v>0</v>
      </c>
      <c r="BG30" s="33">
        <v>0</v>
      </c>
      <c r="BH30" s="33">
        <v>0</v>
      </c>
      <c r="BI30" s="33">
        <v>4</v>
      </c>
      <c r="BJ30" s="33">
        <v>0</v>
      </c>
      <c r="BK30" s="33">
        <v>3.5</v>
      </c>
      <c r="BL30" s="33">
        <v>1</v>
      </c>
      <c r="BM30" s="33">
        <v>0</v>
      </c>
      <c r="BN30" s="33">
        <v>0</v>
      </c>
      <c r="BO30" s="30">
        <f t="shared" si="0"/>
        <v>75</v>
      </c>
      <c r="BP30" s="33">
        <v>118.5</v>
      </c>
      <c r="BQ30" s="30">
        <f t="shared" si="1"/>
        <v>199</v>
      </c>
      <c r="BR30" s="34">
        <v>6340.5</v>
      </c>
      <c r="BS30" s="3">
        <f t="shared" si="2"/>
        <v>6340.5</v>
      </c>
      <c r="BT30" s="3">
        <v>0</v>
      </c>
      <c r="BU30" s="39">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59" t="s">
        <v>108</v>
      </c>
      <c r="C31" s="21" t="s">
        <v>440</v>
      </c>
      <c r="D31" s="3">
        <v>26</v>
      </c>
      <c r="E31" s="3">
        <v>276</v>
      </c>
      <c r="F31" s="3">
        <v>193</v>
      </c>
      <c r="G31" s="3">
        <v>46</v>
      </c>
      <c r="H31" s="3">
        <v>1784</v>
      </c>
      <c r="I31" s="3">
        <v>267</v>
      </c>
      <c r="J31" s="3">
        <v>52</v>
      </c>
      <c r="K31" s="3">
        <v>5</v>
      </c>
      <c r="L31" s="3">
        <v>152</v>
      </c>
      <c r="M31" s="3">
        <v>72</v>
      </c>
      <c r="N31" s="3">
        <v>113</v>
      </c>
      <c r="O31" s="3">
        <v>429</v>
      </c>
      <c r="P31" s="3">
        <v>194</v>
      </c>
      <c r="Q31" s="3">
        <v>85</v>
      </c>
      <c r="R31" s="3">
        <v>72</v>
      </c>
      <c r="S31" s="3">
        <v>85</v>
      </c>
      <c r="T31" s="3">
        <v>24</v>
      </c>
      <c r="U31" s="3">
        <v>48</v>
      </c>
      <c r="V31" s="3">
        <v>17</v>
      </c>
      <c r="W31" s="3">
        <v>35</v>
      </c>
      <c r="X31" s="3">
        <v>66</v>
      </c>
      <c r="Y31" s="3">
        <v>167</v>
      </c>
      <c r="Z31" s="3">
        <v>183</v>
      </c>
      <c r="AA31" s="3">
        <v>20</v>
      </c>
      <c r="AB31" s="3">
        <v>93</v>
      </c>
      <c r="AC31" s="3">
        <v>241</v>
      </c>
      <c r="AD31" s="3">
        <v>56</v>
      </c>
      <c r="AE31" s="3">
        <v>99</v>
      </c>
      <c r="AF31" s="3">
        <v>16</v>
      </c>
      <c r="AG31" s="3">
        <v>59</v>
      </c>
      <c r="AH31" s="3">
        <v>75</v>
      </c>
      <c r="AI31" s="3">
        <v>131</v>
      </c>
      <c r="AJ31" s="3">
        <v>57</v>
      </c>
      <c r="AK31" s="3">
        <v>62</v>
      </c>
      <c r="AL31" s="3">
        <v>128</v>
      </c>
      <c r="AM31" s="3">
        <v>87</v>
      </c>
      <c r="AN31" s="3">
        <v>1166</v>
      </c>
      <c r="AO31" s="3">
        <v>85</v>
      </c>
      <c r="AP31" s="3">
        <v>8</v>
      </c>
      <c r="AQ31" s="3">
        <v>40</v>
      </c>
      <c r="AR31" s="3">
        <v>36</v>
      </c>
      <c r="AS31" s="3">
        <v>38</v>
      </c>
      <c r="AT31" s="3">
        <v>323</v>
      </c>
      <c r="AU31" s="3">
        <v>131</v>
      </c>
      <c r="AV31" s="3">
        <v>5</v>
      </c>
      <c r="AW31" s="3">
        <v>101</v>
      </c>
      <c r="AX31" s="3">
        <v>9</v>
      </c>
      <c r="AY31" s="3">
        <v>11</v>
      </c>
      <c r="AZ31" s="3">
        <v>87</v>
      </c>
      <c r="BA31" s="3">
        <v>73</v>
      </c>
      <c r="BB31" s="3">
        <v>8</v>
      </c>
      <c r="BC31" s="3">
        <v>10</v>
      </c>
      <c r="BD31" s="3">
        <v>61</v>
      </c>
      <c r="BE31" s="3">
        <v>2</v>
      </c>
      <c r="BF31" s="3">
        <v>2</v>
      </c>
      <c r="BG31" s="3">
        <v>0</v>
      </c>
      <c r="BH31" s="3">
        <v>1</v>
      </c>
      <c r="BI31" s="3">
        <v>8</v>
      </c>
      <c r="BJ31" s="3">
        <v>0</v>
      </c>
      <c r="BK31" s="3">
        <v>2</v>
      </c>
      <c r="BL31" s="3">
        <v>3</v>
      </c>
      <c r="BM31" s="3">
        <v>0</v>
      </c>
      <c r="BN31" s="3">
        <v>0</v>
      </c>
      <c r="BO31" s="30">
        <f t="shared" si="0"/>
        <v>89</v>
      </c>
      <c r="BP31" s="3">
        <v>138</v>
      </c>
      <c r="BQ31" s="30">
        <f t="shared" si="1"/>
        <v>258</v>
      </c>
      <c r="BR31" s="31">
        <v>8121</v>
      </c>
      <c r="BS31" s="3">
        <f t="shared" si="2"/>
        <v>8121</v>
      </c>
      <c r="BT31" s="3">
        <v>0</v>
      </c>
      <c r="BU31" s="39">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59" t="s">
        <v>109</v>
      </c>
      <c r="C32" s="21" t="s">
        <v>441</v>
      </c>
      <c r="D32" s="3">
        <v>19</v>
      </c>
      <c r="E32" s="3">
        <v>221</v>
      </c>
      <c r="F32" s="3">
        <v>121</v>
      </c>
      <c r="G32" s="3">
        <v>32</v>
      </c>
      <c r="H32" s="3">
        <v>1118</v>
      </c>
      <c r="I32" s="3">
        <v>184</v>
      </c>
      <c r="J32" s="3">
        <v>27</v>
      </c>
      <c r="K32" s="3">
        <v>5</v>
      </c>
      <c r="L32" s="3">
        <v>85</v>
      </c>
      <c r="M32" s="3">
        <v>32</v>
      </c>
      <c r="N32" s="3">
        <v>76</v>
      </c>
      <c r="O32" s="3">
        <v>251</v>
      </c>
      <c r="P32" s="3">
        <v>135</v>
      </c>
      <c r="Q32" s="3">
        <v>41</v>
      </c>
      <c r="R32" s="3">
        <v>46</v>
      </c>
      <c r="S32" s="3">
        <v>45</v>
      </c>
      <c r="T32" s="3">
        <v>11</v>
      </c>
      <c r="U32" s="3">
        <v>33</v>
      </c>
      <c r="V32" s="3">
        <v>12</v>
      </c>
      <c r="W32" s="3">
        <v>40</v>
      </c>
      <c r="X32" s="3">
        <v>58</v>
      </c>
      <c r="Y32" s="3">
        <v>95</v>
      </c>
      <c r="Z32" s="3">
        <v>100</v>
      </c>
      <c r="AA32" s="3">
        <v>7</v>
      </c>
      <c r="AB32" s="3">
        <v>49</v>
      </c>
      <c r="AC32" s="3">
        <v>159</v>
      </c>
      <c r="AD32" s="3">
        <v>33</v>
      </c>
      <c r="AE32" s="3">
        <v>79</v>
      </c>
      <c r="AF32" s="3">
        <v>11</v>
      </c>
      <c r="AG32" s="3">
        <v>41</v>
      </c>
      <c r="AH32" s="3">
        <v>58</v>
      </c>
      <c r="AI32" s="3">
        <v>87</v>
      </c>
      <c r="AJ32" s="3">
        <v>40</v>
      </c>
      <c r="AK32" s="3">
        <v>31</v>
      </c>
      <c r="AL32" s="3">
        <v>71</v>
      </c>
      <c r="AM32" s="3">
        <v>41</v>
      </c>
      <c r="AN32" s="3">
        <v>743</v>
      </c>
      <c r="AO32" s="3">
        <v>59</v>
      </c>
      <c r="AP32" s="3">
        <v>3</v>
      </c>
      <c r="AQ32" s="3">
        <v>15</v>
      </c>
      <c r="AR32" s="3">
        <v>16</v>
      </c>
      <c r="AS32" s="3">
        <v>32</v>
      </c>
      <c r="AT32" s="3">
        <v>195</v>
      </c>
      <c r="AU32" s="3">
        <v>69</v>
      </c>
      <c r="AV32" s="3">
        <v>1</v>
      </c>
      <c r="AW32" s="3">
        <v>62</v>
      </c>
      <c r="AX32" s="3">
        <v>13</v>
      </c>
      <c r="AY32" s="3">
        <v>5</v>
      </c>
      <c r="AZ32" s="3">
        <v>64</v>
      </c>
      <c r="BA32" s="3">
        <v>41</v>
      </c>
      <c r="BB32" s="3">
        <v>6</v>
      </c>
      <c r="BC32" s="3">
        <v>7</v>
      </c>
      <c r="BD32" s="3">
        <v>34</v>
      </c>
      <c r="BE32" s="3">
        <v>1</v>
      </c>
      <c r="BF32" s="3">
        <v>0</v>
      </c>
      <c r="BG32" s="3">
        <v>0</v>
      </c>
      <c r="BH32" s="3">
        <v>1</v>
      </c>
      <c r="BI32" s="3">
        <v>4</v>
      </c>
      <c r="BJ32" s="3">
        <v>0</v>
      </c>
      <c r="BK32" s="3">
        <v>1</v>
      </c>
      <c r="BL32" s="3">
        <v>0</v>
      </c>
      <c r="BM32" s="3">
        <v>0</v>
      </c>
      <c r="BN32" s="3">
        <v>0</v>
      </c>
      <c r="BO32" s="30">
        <f t="shared" si="0"/>
        <v>48</v>
      </c>
      <c r="BP32" s="3">
        <v>118</v>
      </c>
      <c r="BQ32" s="30">
        <f t="shared" si="1"/>
        <v>178</v>
      </c>
      <c r="BR32" s="31">
        <v>5162</v>
      </c>
      <c r="BS32" s="3">
        <f t="shared" si="2"/>
        <v>5162</v>
      </c>
      <c r="BT32" s="3">
        <v>0</v>
      </c>
      <c r="BU32" s="39">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59" t="s">
        <v>110</v>
      </c>
      <c r="C33" s="21" t="s">
        <v>442</v>
      </c>
      <c r="D33" s="3">
        <v>17</v>
      </c>
      <c r="E33" s="3">
        <v>159</v>
      </c>
      <c r="F33" s="3">
        <v>116</v>
      </c>
      <c r="G33" s="3">
        <v>29</v>
      </c>
      <c r="H33" s="3">
        <v>1021</v>
      </c>
      <c r="I33" s="3">
        <v>152</v>
      </c>
      <c r="J33" s="3">
        <v>24</v>
      </c>
      <c r="K33" s="3">
        <v>4</v>
      </c>
      <c r="L33" s="3">
        <v>100</v>
      </c>
      <c r="M33" s="3">
        <v>31</v>
      </c>
      <c r="N33" s="3">
        <v>55</v>
      </c>
      <c r="O33" s="3">
        <v>264</v>
      </c>
      <c r="P33" s="3">
        <v>117</v>
      </c>
      <c r="Q33" s="3">
        <v>42</v>
      </c>
      <c r="R33" s="3">
        <v>40</v>
      </c>
      <c r="S33" s="3">
        <v>42</v>
      </c>
      <c r="T33" s="3">
        <v>16</v>
      </c>
      <c r="U33" s="3">
        <v>34</v>
      </c>
      <c r="V33" s="3">
        <v>5</v>
      </c>
      <c r="W33" s="3">
        <v>21</v>
      </c>
      <c r="X33" s="3">
        <v>32</v>
      </c>
      <c r="Y33" s="3">
        <v>82</v>
      </c>
      <c r="Z33" s="3">
        <v>83</v>
      </c>
      <c r="AA33" s="3">
        <v>6</v>
      </c>
      <c r="AB33" s="3">
        <v>50</v>
      </c>
      <c r="AC33" s="3">
        <v>124</v>
      </c>
      <c r="AD33" s="3">
        <v>37</v>
      </c>
      <c r="AE33" s="3">
        <v>56</v>
      </c>
      <c r="AF33" s="3">
        <v>12</v>
      </c>
      <c r="AG33" s="3">
        <v>40</v>
      </c>
      <c r="AH33" s="3">
        <v>35</v>
      </c>
      <c r="AI33" s="3">
        <v>66</v>
      </c>
      <c r="AJ33" s="3">
        <v>36</v>
      </c>
      <c r="AK33" s="3">
        <v>16</v>
      </c>
      <c r="AL33" s="3">
        <v>54</v>
      </c>
      <c r="AM33" s="3">
        <v>38</v>
      </c>
      <c r="AN33" s="3">
        <v>642</v>
      </c>
      <c r="AO33" s="3">
        <v>52</v>
      </c>
      <c r="AP33" s="3">
        <v>4</v>
      </c>
      <c r="AQ33" s="3">
        <v>19</v>
      </c>
      <c r="AR33" s="3">
        <v>11</v>
      </c>
      <c r="AS33" s="3">
        <v>26</v>
      </c>
      <c r="AT33" s="3">
        <v>166</v>
      </c>
      <c r="AU33" s="3">
        <v>75</v>
      </c>
      <c r="AV33" s="3">
        <v>4</v>
      </c>
      <c r="AW33" s="3">
        <v>57</v>
      </c>
      <c r="AX33" s="3">
        <v>2</v>
      </c>
      <c r="AY33" s="3">
        <v>7</v>
      </c>
      <c r="AZ33" s="3">
        <v>48</v>
      </c>
      <c r="BA33" s="3">
        <v>43</v>
      </c>
      <c r="BB33" s="3">
        <v>7</v>
      </c>
      <c r="BC33" s="3">
        <v>6</v>
      </c>
      <c r="BD33" s="3">
        <v>49</v>
      </c>
      <c r="BE33" s="3">
        <v>0</v>
      </c>
      <c r="BF33" s="3">
        <v>1</v>
      </c>
      <c r="BG33" s="3">
        <v>0</v>
      </c>
      <c r="BH33" s="3">
        <v>0</v>
      </c>
      <c r="BI33" s="3">
        <v>3</v>
      </c>
      <c r="BJ33" s="3">
        <v>0</v>
      </c>
      <c r="BK33" s="3">
        <v>0</v>
      </c>
      <c r="BL33" s="3">
        <v>0</v>
      </c>
      <c r="BM33" s="3">
        <v>0</v>
      </c>
      <c r="BN33" s="3">
        <v>0</v>
      </c>
      <c r="BO33" s="30">
        <f t="shared" si="0"/>
        <v>59</v>
      </c>
      <c r="BP33" s="3">
        <v>72</v>
      </c>
      <c r="BQ33" s="30">
        <f t="shared" si="1"/>
        <v>157</v>
      </c>
      <c r="BR33" s="31">
        <v>4507</v>
      </c>
      <c r="BS33" s="3">
        <f t="shared" si="2"/>
        <v>4507</v>
      </c>
      <c r="BT33" s="3">
        <v>0</v>
      </c>
      <c r="BU33" s="39">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59" t="s">
        <v>111</v>
      </c>
      <c r="C34" s="21" t="s">
        <v>443</v>
      </c>
      <c r="D34" s="3">
        <v>33</v>
      </c>
      <c r="E34" s="3">
        <v>235</v>
      </c>
      <c r="F34" s="3">
        <v>126</v>
      </c>
      <c r="G34" s="3">
        <v>33</v>
      </c>
      <c r="H34" s="3">
        <v>1467</v>
      </c>
      <c r="I34" s="3">
        <v>224</v>
      </c>
      <c r="J34" s="3">
        <v>30</v>
      </c>
      <c r="K34" s="3">
        <v>7</v>
      </c>
      <c r="L34" s="3">
        <v>116</v>
      </c>
      <c r="M34" s="3">
        <v>60</v>
      </c>
      <c r="N34" s="3">
        <v>85</v>
      </c>
      <c r="O34" s="3">
        <v>372</v>
      </c>
      <c r="P34" s="3">
        <v>164</v>
      </c>
      <c r="Q34" s="3">
        <v>62</v>
      </c>
      <c r="R34" s="3">
        <v>74</v>
      </c>
      <c r="S34" s="3">
        <v>65</v>
      </c>
      <c r="T34" s="3">
        <v>14</v>
      </c>
      <c r="U34" s="3">
        <v>51</v>
      </c>
      <c r="V34" s="3">
        <v>9</v>
      </c>
      <c r="W34" s="3">
        <v>33</v>
      </c>
      <c r="X34" s="3">
        <v>50</v>
      </c>
      <c r="Y34" s="3">
        <v>115</v>
      </c>
      <c r="Z34" s="3">
        <v>148</v>
      </c>
      <c r="AA34" s="3">
        <v>17</v>
      </c>
      <c r="AB34" s="3">
        <v>65</v>
      </c>
      <c r="AC34" s="3">
        <v>224</v>
      </c>
      <c r="AD34" s="3">
        <v>45</v>
      </c>
      <c r="AE34" s="3">
        <v>70</v>
      </c>
      <c r="AF34" s="3">
        <v>17</v>
      </c>
      <c r="AG34" s="3">
        <v>50</v>
      </c>
      <c r="AH34" s="3">
        <v>67</v>
      </c>
      <c r="AI34" s="3">
        <v>92</v>
      </c>
      <c r="AJ34" s="3">
        <v>41</v>
      </c>
      <c r="AK34" s="3">
        <v>41</v>
      </c>
      <c r="AL34" s="3">
        <v>94</v>
      </c>
      <c r="AM34" s="3">
        <v>67</v>
      </c>
      <c r="AN34" s="3">
        <v>1025</v>
      </c>
      <c r="AO34" s="3">
        <v>69</v>
      </c>
      <c r="AP34" s="3">
        <v>7</v>
      </c>
      <c r="AQ34" s="3">
        <v>28</v>
      </c>
      <c r="AR34" s="3">
        <v>26</v>
      </c>
      <c r="AS34" s="3">
        <v>35</v>
      </c>
      <c r="AT34" s="3">
        <v>260</v>
      </c>
      <c r="AU34" s="3">
        <v>110</v>
      </c>
      <c r="AV34" s="3">
        <v>4</v>
      </c>
      <c r="AW34" s="3">
        <v>90</v>
      </c>
      <c r="AX34" s="3">
        <v>4</v>
      </c>
      <c r="AY34" s="3">
        <v>9</v>
      </c>
      <c r="AZ34" s="3">
        <v>79</v>
      </c>
      <c r="BA34" s="3">
        <v>66</v>
      </c>
      <c r="BB34" s="3">
        <v>6</v>
      </c>
      <c r="BC34" s="3">
        <v>16</v>
      </c>
      <c r="BD34" s="3">
        <v>47</v>
      </c>
      <c r="BE34" s="3">
        <v>2</v>
      </c>
      <c r="BF34" s="3">
        <v>0</v>
      </c>
      <c r="BG34" s="3">
        <v>1</v>
      </c>
      <c r="BH34" s="3">
        <v>1</v>
      </c>
      <c r="BI34" s="3">
        <v>8</v>
      </c>
      <c r="BJ34" s="3">
        <v>0</v>
      </c>
      <c r="BK34" s="3">
        <v>2</v>
      </c>
      <c r="BL34" s="3">
        <v>0</v>
      </c>
      <c r="BM34" s="3">
        <v>0</v>
      </c>
      <c r="BN34" s="3">
        <v>0</v>
      </c>
      <c r="BO34" s="30">
        <f t="shared" si="0"/>
        <v>77</v>
      </c>
      <c r="BP34" s="3">
        <v>135</v>
      </c>
      <c r="BQ34" s="30">
        <f t="shared" si="1"/>
        <v>157</v>
      </c>
      <c r="BR34" s="31">
        <v>6650</v>
      </c>
      <c r="BS34" s="3">
        <f t="shared" si="2"/>
        <v>6650</v>
      </c>
      <c r="BT34" s="3">
        <v>0</v>
      </c>
      <c r="BU34" s="39">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59" t="s">
        <v>112</v>
      </c>
      <c r="C35" s="21" t="s">
        <v>444</v>
      </c>
      <c r="D35" s="3">
        <v>26</v>
      </c>
      <c r="E35" s="3">
        <v>239</v>
      </c>
      <c r="F35" s="3">
        <v>166</v>
      </c>
      <c r="G35" s="3">
        <v>43</v>
      </c>
      <c r="H35" s="3">
        <v>1241</v>
      </c>
      <c r="I35" s="3">
        <v>186</v>
      </c>
      <c r="J35" s="3">
        <v>34</v>
      </c>
      <c r="K35" s="3">
        <v>3</v>
      </c>
      <c r="L35" s="3">
        <v>113</v>
      </c>
      <c r="M35" s="3">
        <v>54</v>
      </c>
      <c r="N35" s="3">
        <v>80</v>
      </c>
      <c r="O35" s="3">
        <v>342</v>
      </c>
      <c r="P35" s="3">
        <v>142</v>
      </c>
      <c r="Q35" s="3">
        <v>81</v>
      </c>
      <c r="R35" s="3">
        <v>51</v>
      </c>
      <c r="S35" s="3">
        <v>56</v>
      </c>
      <c r="T35" s="3">
        <v>31</v>
      </c>
      <c r="U35" s="3">
        <v>42</v>
      </c>
      <c r="V35" s="3">
        <v>5</v>
      </c>
      <c r="W35" s="3">
        <v>45</v>
      </c>
      <c r="X35" s="3">
        <v>44</v>
      </c>
      <c r="Y35" s="3">
        <v>81</v>
      </c>
      <c r="Z35" s="3">
        <v>89</v>
      </c>
      <c r="AA35" s="3">
        <v>14</v>
      </c>
      <c r="AB35" s="3">
        <v>84</v>
      </c>
      <c r="AC35" s="3">
        <v>203</v>
      </c>
      <c r="AD35" s="3">
        <v>37</v>
      </c>
      <c r="AE35" s="3">
        <v>85</v>
      </c>
      <c r="AF35" s="3">
        <v>5</v>
      </c>
      <c r="AG35" s="3">
        <v>55</v>
      </c>
      <c r="AH35" s="3">
        <v>60</v>
      </c>
      <c r="AI35" s="3">
        <v>76</v>
      </c>
      <c r="AJ35" s="3">
        <v>38</v>
      </c>
      <c r="AK35" s="3">
        <v>24</v>
      </c>
      <c r="AL35" s="3">
        <v>67</v>
      </c>
      <c r="AM35" s="3">
        <v>40</v>
      </c>
      <c r="AN35" s="3">
        <v>896</v>
      </c>
      <c r="AO35" s="3">
        <v>51</v>
      </c>
      <c r="AP35" s="3">
        <v>4</v>
      </c>
      <c r="AQ35" s="3">
        <v>29</v>
      </c>
      <c r="AR35" s="3">
        <v>28</v>
      </c>
      <c r="AS35" s="3">
        <v>35</v>
      </c>
      <c r="AT35" s="3">
        <v>230</v>
      </c>
      <c r="AU35" s="3">
        <v>71</v>
      </c>
      <c r="AV35" s="3">
        <v>14</v>
      </c>
      <c r="AW35" s="3">
        <v>72</v>
      </c>
      <c r="AX35" s="3">
        <v>5</v>
      </c>
      <c r="AY35" s="3">
        <v>7</v>
      </c>
      <c r="AZ35" s="3">
        <v>69</v>
      </c>
      <c r="BA35" s="3">
        <v>49</v>
      </c>
      <c r="BB35" s="3">
        <v>9</v>
      </c>
      <c r="BC35" s="3">
        <v>10</v>
      </c>
      <c r="BD35" s="3">
        <v>42</v>
      </c>
      <c r="BE35" s="3">
        <v>1</v>
      </c>
      <c r="BF35" s="3">
        <v>0</v>
      </c>
      <c r="BG35" s="3">
        <v>0</v>
      </c>
      <c r="BH35" s="3">
        <v>0</v>
      </c>
      <c r="BI35" s="3">
        <v>4</v>
      </c>
      <c r="BJ35" s="3">
        <v>0</v>
      </c>
      <c r="BK35" s="3">
        <v>3</v>
      </c>
      <c r="BL35" s="3">
        <v>2</v>
      </c>
      <c r="BM35" s="3">
        <v>0</v>
      </c>
      <c r="BN35" s="3">
        <v>0</v>
      </c>
      <c r="BO35" s="30">
        <f t="shared" si="0"/>
        <v>62</v>
      </c>
      <c r="BP35" s="3">
        <v>81</v>
      </c>
      <c r="BQ35" s="30">
        <f t="shared" si="1"/>
        <v>174</v>
      </c>
      <c r="BR35" s="31">
        <v>5868</v>
      </c>
      <c r="BS35" s="3">
        <f t="shared" si="2"/>
        <v>5868</v>
      </c>
      <c r="BT35" s="3">
        <v>0</v>
      </c>
      <c r="BU35" s="39">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59" t="s">
        <v>113</v>
      </c>
      <c r="C36" s="21" t="s">
        <v>445</v>
      </c>
      <c r="D36" s="3">
        <v>24</v>
      </c>
      <c r="E36" s="3">
        <v>203</v>
      </c>
      <c r="F36" s="3">
        <v>143</v>
      </c>
      <c r="G36" s="3">
        <v>16</v>
      </c>
      <c r="H36" s="3">
        <v>1295</v>
      </c>
      <c r="I36" s="3">
        <v>186</v>
      </c>
      <c r="J36" s="3">
        <v>30</v>
      </c>
      <c r="K36" s="3">
        <v>6</v>
      </c>
      <c r="L36" s="3">
        <v>101</v>
      </c>
      <c r="M36" s="3">
        <v>63</v>
      </c>
      <c r="N36" s="3">
        <v>95</v>
      </c>
      <c r="O36" s="3">
        <v>326</v>
      </c>
      <c r="P36" s="3">
        <v>142</v>
      </c>
      <c r="Q36" s="3">
        <v>53</v>
      </c>
      <c r="R36" s="3">
        <v>59</v>
      </c>
      <c r="S36" s="3">
        <v>47</v>
      </c>
      <c r="T36" s="3">
        <v>17</v>
      </c>
      <c r="U36" s="3">
        <v>35</v>
      </c>
      <c r="V36" s="3">
        <v>6</v>
      </c>
      <c r="W36" s="3">
        <v>37</v>
      </c>
      <c r="X36" s="3">
        <v>43</v>
      </c>
      <c r="Y36" s="3">
        <v>110</v>
      </c>
      <c r="Z36" s="3">
        <v>101</v>
      </c>
      <c r="AA36" s="3">
        <v>13</v>
      </c>
      <c r="AB36" s="3">
        <v>57</v>
      </c>
      <c r="AC36" s="3">
        <v>202</v>
      </c>
      <c r="AD36" s="3">
        <v>35</v>
      </c>
      <c r="AE36" s="3">
        <v>65</v>
      </c>
      <c r="AF36" s="3">
        <v>5</v>
      </c>
      <c r="AG36" s="3">
        <v>38</v>
      </c>
      <c r="AH36" s="3">
        <v>49</v>
      </c>
      <c r="AI36" s="3">
        <v>77</v>
      </c>
      <c r="AJ36" s="3">
        <v>45</v>
      </c>
      <c r="AK36" s="3">
        <v>31</v>
      </c>
      <c r="AL36" s="3">
        <v>77</v>
      </c>
      <c r="AM36" s="3">
        <v>70</v>
      </c>
      <c r="AN36" s="3">
        <v>885</v>
      </c>
      <c r="AO36" s="3">
        <v>47</v>
      </c>
      <c r="AP36" s="3">
        <v>3</v>
      </c>
      <c r="AQ36" s="3">
        <v>19</v>
      </c>
      <c r="AR36" s="3">
        <v>32</v>
      </c>
      <c r="AS36" s="3">
        <v>40</v>
      </c>
      <c r="AT36" s="3">
        <v>214</v>
      </c>
      <c r="AU36" s="3">
        <v>99</v>
      </c>
      <c r="AV36" s="3">
        <v>9</v>
      </c>
      <c r="AW36" s="3">
        <v>66</v>
      </c>
      <c r="AX36" s="3">
        <v>12</v>
      </c>
      <c r="AY36" s="3">
        <v>5</v>
      </c>
      <c r="AZ36" s="3">
        <v>49</v>
      </c>
      <c r="BA36" s="3">
        <v>54</v>
      </c>
      <c r="BB36" s="3">
        <v>2</v>
      </c>
      <c r="BC36" s="3">
        <v>10</v>
      </c>
      <c r="BD36" s="3">
        <v>45</v>
      </c>
      <c r="BE36" s="3">
        <v>0</v>
      </c>
      <c r="BF36" s="3">
        <v>0</v>
      </c>
      <c r="BG36" s="3">
        <v>0</v>
      </c>
      <c r="BH36" s="3">
        <v>1</v>
      </c>
      <c r="BI36" s="3">
        <v>2</v>
      </c>
      <c r="BJ36" s="3">
        <v>0</v>
      </c>
      <c r="BK36" s="3">
        <v>1</v>
      </c>
      <c r="BL36" s="3">
        <v>1</v>
      </c>
      <c r="BM36" s="3">
        <v>0</v>
      </c>
      <c r="BN36" s="3">
        <v>0</v>
      </c>
      <c r="BO36" s="30">
        <f t="shared" si="0"/>
        <v>60</v>
      </c>
      <c r="BP36" s="3">
        <v>104</v>
      </c>
      <c r="BQ36" s="30">
        <f t="shared" si="1"/>
        <v>137</v>
      </c>
      <c r="BR36" s="31">
        <v>5739</v>
      </c>
      <c r="BS36" s="3">
        <f t="shared" si="2"/>
        <v>5739</v>
      </c>
      <c r="BT36" s="3">
        <v>0</v>
      </c>
      <c r="BU36" s="39">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59" t="s">
        <v>114</v>
      </c>
      <c r="C37" s="21" t="s">
        <v>446</v>
      </c>
      <c r="D37" s="3">
        <v>19</v>
      </c>
      <c r="E37" s="3">
        <v>176</v>
      </c>
      <c r="F37" s="3">
        <v>130</v>
      </c>
      <c r="G37" s="3">
        <v>35</v>
      </c>
      <c r="H37" s="3">
        <v>1172</v>
      </c>
      <c r="I37" s="3">
        <v>183</v>
      </c>
      <c r="J37" s="3">
        <v>40</v>
      </c>
      <c r="K37" s="3">
        <v>3</v>
      </c>
      <c r="L37" s="3">
        <v>118</v>
      </c>
      <c r="M37" s="3">
        <v>37</v>
      </c>
      <c r="N37" s="3">
        <v>62</v>
      </c>
      <c r="O37" s="3">
        <v>299</v>
      </c>
      <c r="P37" s="3">
        <v>105</v>
      </c>
      <c r="Q37" s="3">
        <v>52</v>
      </c>
      <c r="R37" s="3">
        <v>45</v>
      </c>
      <c r="S37" s="3">
        <v>41</v>
      </c>
      <c r="T37" s="3">
        <v>18</v>
      </c>
      <c r="U37" s="3">
        <v>37</v>
      </c>
      <c r="V37" s="3">
        <v>11</v>
      </c>
      <c r="W37" s="3">
        <v>33</v>
      </c>
      <c r="X37" s="3">
        <v>35</v>
      </c>
      <c r="Y37" s="3">
        <v>81</v>
      </c>
      <c r="Z37" s="3">
        <v>107</v>
      </c>
      <c r="AA37" s="3">
        <v>6</v>
      </c>
      <c r="AB37" s="3">
        <v>37</v>
      </c>
      <c r="AC37" s="3">
        <v>199</v>
      </c>
      <c r="AD37" s="3">
        <v>35</v>
      </c>
      <c r="AE37" s="3">
        <v>82</v>
      </c>
      <c r="AF37" s="3">
        <v>11</v>
      </c>
      <c r="AG37" s="3">
        <v>38</v>
      </c>
      <c r="AH37" s="3">
        <v>52</v>
      </c>
      <c r="AI37" s="3">
        <v>68</v>
      </c>
      <c r="AJ37" s="3">
        <v>35</v>
      </c>
      <c r="AK37" s="3">
        <v>29</v>
      </c>
      <c r="AL37" s="3">
        <v>69</v>
      </c>
      <c r="AM37" s="3">
        <v>54</v>
      </c>
      <c r="AN37" s="3">
        <v>824</v>
      </c>
      <c r="AO37" s="3">
        <v>54</v>
      </c>
      <c r="AP37" s="3">
        <v>10</v>
      </c>
      <c r="AQ37" s="3">
        <v>22</v>
      </c>
      <c r="AR37" s="3">
        <v>21</v>
      </c>
      <c r="AS37" s="3">
        <v>38</v>
      </c>
      <c r="AT37" s="3">
        <v>213</v>
      </c>
      <c r="AU37" s="3">
        <v>99</v>
      </c>
      <c r="AV37" s="3">
        <v>1</v>
      </c>
      <c r="AW37" s="3">
        <v>62</v>
      </c>
      <c r="AX37" s="3">
        <v>9</v>
      </c>
      <c r="AY37" s="3">
        <v>8</v>
      </c>
      <c r="AZ37" s="3">
        <v>56</v>
      </c>
      <c r="BA37" s="3">
        <v>54</v>
      </c>
      <c r="BB37" s="3">
        <v>3</v>
      </c>
      <c r="BC37" s="3">
        <v>10</v>
      </c>
      <c r="BD37" s="3">
        <v>45</v>
      </c>
      <c r="BE37" s="3">
        <v>2</v>
      </c>
      <c r="BF37" s="3">
        <v>0</v>
      </c>
      <c r="BG37" s="3">
        <v>1</v>
      </c>
      <c r="BH37" s="3">
        <v>0</v>
      </c>
      <c r="BI37" s="3">
        <v>2</v>
      </c>
      <c r="BJ37" s="3">
        <v>0</v>
      </c>
      <c r="BK37" s="3">
        <v>0</v>
      </c>
      <c r="BL37" s="3">
        <v>0</v>
      </c>
      <c r="BM37" s="3">
        <v>0</v>
      </c>
      <c r="BN37" s="3">
        <v>0</v>
      </c>
      <c r="BO37" s="30">
        <f t="shared" si="0"/>
        <v>60</v>
      </c>
      <c r="BP37" s="3">
        <v>112</v>
      </c>
      <c r="BQ37" s="30">
        <f t="shared" si="1"/>
        <v>121</v>
      </c>
      <c r="BR37" s="31">
        <v>5321</v>
      </c>
      <c r="BS37" s="3">
        <f t="shared" si="2"/>
        <v>5321</v>
      </c>
      <c r="BT37" s="3">
        <v>0</v>
      </c>
      <c r="BU37" s="39">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59" t="s">
        <v>115</v>
      </c>
      <c r="C38" s="21" t="s">
        <v>447</v>
      </c>
      <c r="D38" s="3">
        <v>28</v>
      </c>
      <c r="E38" s="3">
        <v>227</v>
      </c>
      <c r="F38" s="3">
        <v>153</v>
      </c>
      <c r="G38" s="3">
        <v>45</v>
      </c>
      <c r="H38" s="3">
        <v>1454</v>
      </c>
      <c r="I38" s="3">
        <v>203</v>
      </c>
      <c r="J38" s="3">
        <v>39</v>
      </c>
      <c r="K38" s="3">
        <v>6</v>
      </c>
      <c r="L38" s="3">
        <v>119</v>
      </c>
      <c r="M38" s="3">
        <v>53</v>
      </c>
      <c r="N38" s="3">
        <v>76</v>
      </c>
      <c r="O38" s="3">
        <v>339</v>
      </c>
      <c r="P38" s="3">
        <v>136</v>
      </c>
      <c r="Q38" s="3">
        <v>60</v>
      </c>
      <c r="R38" s="3">
        <v>50</v>
      </c>
      <c r="S38" s="3">
        <v>71</v>
      </c>
      <c r="T38" s="3">
        <v>9</v>
      </c>
      <c r="U38" s="3">
        <v>50</v>
      </c>
      <c r="V38" s="3">
        <v>8</v>
      </c>
      <c r="W38" s="3">
        <v>36</v>
      </c>
      <c r="X38" s="3">
        <v>48</v>
      </c>
      <c r="Y38" s="3">
        <v>99</v>
      </c>
      <c r="Z38" s="3">
        <v>121</v>
      </c>
      <c r="AA38" s="3">
        <v>22</v>
      </c>
      <c r="AB38" s="3">
        <v>64</v>
      </c>
      <c r="AC38" s="3">
        <v>203</v>
      </c>
      <c r="AD38" s="3">
        <v>37</v>
      </c>
      <c r="AE38" s="3">
        <v>89</v>
      </c>
      <c r="AF38" s="3">
        <v>11</v>
      </c>
      <c r="AG38" s="3">
        <v>49</v>
      </c>
      <c r="AH38" s="3">
        <v>64</v>
      </c>
      <c r="AI38" s="3">
        <v>85</v>
      </c>
      <c r="AJ38" s="3">
        <v>46</v>
      </c>
      <c r="AK38" s="3">
        <v>44</v>
      </c>
      <c r="AL38" s="3">
        <v>85</v>
      </c>
      <c r="AM38" s="3">
        <v>63</v>
      </c>
      <c r="AN38" s="3">
        <v>993</v>
      </c>
      <c r="AO38" s="3">
        <v>60</v>
      </c>
      <c r="AP38" s="3">
        <v>8</v>
      </c>
      <c r="AQ38" s="3">
        <v>28</v>
      </c>
      <c r="AR38" s="3">
        <v>41</v>
      </c>
      <c r="AS38" s="3">
        <v>41</v>
      </c>
      <c r="AT38" s="3">
        <v>230</v>
      </c>
      <c r="AU38" s="3">
        <v>106</v>
      </c>
      <c r="AV38" s="3">
        <v>4</v>
      </c>
      <c r="AW38" s="3">
        <v>79</v>
      </c>
      <c r="AX38" s="3">
        <v>5</v>
      </c>
      <c r="AY38" s="3">
        <v>7</v>
      </c>
      <c r="AZ38" s="3">
        <v>63</v>
      </c>
      <c r="BA38" s="3">
        <v>54</v>
      </c>
      <c r="BB38" s="3">
        <v>4</v>
      </c>
      <c r="BC38" s="3">
        <v>6</v>
      </c>
      <c r="BD38" s="3">
        <v>45</v>
      </c>
      <c r="BE38" s="3">
        <v>1</v>
      </c>
      <c r="BF38" s="3">
        <v>0</v>
      </c>
      <c r="BG38" s="3">
        <v>0</v>
      </c>
      <c r="BH38" s="3">
        <v>0</v>
      </c>
      <c r="BI38" s="3">
        <v>2</v>
      </c>
      <c r="BJ38" s="3">
        <v>0</v>
      </c>
      <c r="BK38" s="3">
        <v>1</v>
      </c>
      <c r="BL38" s="3">
        <v>0</v>
      </c>
      <c r="BM38" s="3">
        <v>1</v>
      </c>
      <c r="BN38" s="3">
        <v>0</v>
      </c>
      <c r="BO38" s="30">
        <f t="shared" si="0"/>
        <v>56</v>
      </c>
      <c r="BP38" s="3">
        <v>113</v>
      </c>
      <c r="BQ38" s="30">
        <f t="shared" si="1"/>
        <v>140</v>
      </c>
      <c r="BR38" s="31">
        <v>6324</v>
      </c>
      <c r="BS38" s="3">
        <f t="shared" si="2"/>
        <v>6324</v>
      </c>
      <c r="BT38" s="3">
        <v>0</v>
      </c>
      <c r="BU38" s="39">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59" t="s">
        <v>116</v>
      </c>
      <c r="C39" s="21" t="s">
        <v>448</v>
      </c>
      <c r="D39" s="3">
        <v>20</v>
      </c>
      <c r="E39" s="3">
        <v>176</v>
      </c>
      <c r="F39" s="3">
        <v>127</v>
      </c>
      <c r="G39" s="3">
        <v>28</v>
      </c>
      <c r="H39" s="3">
        <v>1141</v>
      </c>
      <c r="I39" s="3">
        <v>172</v>
      </c>
      <c r="J39" s="3">
        <v>34</v>
      </c>
      <c r="K39" s="3">
        <v>4</v>
      </c>
      <c r="L39" s="3">
        <v>88</v>
      </c>
      <c r="M39" s="3">
        <v>51</v>
      </c>
      <c r="N39" s="3">
        <v>70</v>
      </c>
      <c r="O39" s="3">
        <v>337</v>
      </c>
      <c r="P39" s="3">
        <v>124</v>
      </c>
      <c r="Q39" s="3">
        <v>52</v>
      </c>
      <c r="R39" s="3">
        <v>40</v>
      </c>
      <c r="S39" s="3">
        <v>55</v>
      </c>
      <c r="T39" s="3">
        <v>20</v>
      </c>
      <c r="U39" s="3">
        <v>35</v>
      </c>
      <c r="V39" s="3">
        <v>8</v>
      </c>
      <c r="W39" s="3">
        <v>28</v>
      </c>
      <c r="X39" s="3">
        <v>30</v>
      </c>
      <c r="Y39" s="3">
        <v>85</v>
      </c>
      <c r="Z39" s="3">
        <v>100</v>
      </c>
      <c r="AA39" s="3">
        <v>12</v>
      </c>
      <c r="AB39" s="3">
        <v>55</v>
      </c>
      <c r="AC39" s="3">
        <v>178</v>
      </c>
      <c r="AD39" s="3">
        <v>44</v>
      </c>
      <c r="AE39" s="3">
        <v>67</v>
      </c>
      <c r="AF39" s="3">
        <v>8</v>
      </c>
      <c r="AG39" s="3">
        <v>37</v>
      </c>
      <c r="AH39" s="3">
        <v>42</v>
      </c>
      <c r="AI39" s="3">
        <v>66</v>
      </c>
      <c r="AJ39" s="3">
        <v>42</v>
      </c>
      <c r="AK39" s="3">
        <v>28</v>
      </c>
      <c r="AL39" s="3">
        <v>87</v>
      </c>
      <c r="AM39" s="3">
        <v>38</v>
      </c>
      <c r="AN39" s="3">
        <v>820</v>
      </c>
      <c r="AO39" s="3">
        <v>61</v>
      </c>
      <c r="AP39" s="3">
        <v>9</v>
      </c>
      <c r="AQ39" s="3">
        <v>26</v>
      </c>
      <c r="AR39" s="3">
        <v>24</v>
      </c>
      <c r="AS39" s="3">
        <v>26</v>
      </c>
      <c r="AT39" s="3">
        <v>199</v>
      </c>
      <c r="AU39" s="3">
        <v>88</v>
      </c>
      <c r="AV39" s="3">
        <v>3</v>
      </c>
      <c r="AW39" s="3">
        <v>71</v>
      </c>
      <c r="AX39" s="3">
        <v>4</v>
      </c>
      <c r="AY39" s="3">
        <v>3</v>
      </c>
      <c r="AZ39" s="3">
        <v>61</v>
      </c>
      <c r="BA39" s="3">
        <v>46</v>
      </c>
      <c r="BB39" s="3">
        <v>4</v>
      </c>
      <c r="BC39" s="3">
        <v>9</v>
      </c>
      <c r="BD39" s="3">
        <v>39</v>
      </c>
      <c r="BE39" s="3">
        <v>1</v>
      </c>
      <c r="BF39" s="3">
        <v>0</v>
      </c>
      <c r="BG39" s="3">
        <v>0</v>
      </c>
      <c r="BH39" s="3">
        <v>1</v>
      </c>
      <c r="BI39" s="3">
        <v>2</v>
      </c>
      <c r="BJ39" s="3">
        <v>0</v>
      </c>
      <c r="BK39" s="3">
        <v>0</v>
      </c>
      <c r="BL39" s="3">
        <v>3</v>
      </c>
      <c r="BM39" s="3">
        <v>0</v>
      </c>
      <c r="BN39" s="3">
        <v>0</v>
      </c>
      <c r="BO39" s="30">
        <f t="shared" si="0"/>
        <v>55</v>
      </c>
      <c r="BP39" s="3">
        <v>98</v>
      </c>
      <c r="BQ39" s="30">
        <f t="shared" si="1"/>
        <v>167</v>
      </c>
      <c r="BR39" s="31">
        <v>5294</v>
      </c>
      <c r="BS39" s="3">
        <f t="shared" si="2"/>
        <v>5294</v>
      </c>
      <c r="BT39" s="3">
        <v>0</v>
      </c>
      <c r="BU39" s="39">
        <v>31227</v>
      </c>
      <c r="BW39">
        <f t="shared" si="4"/>
        <v>72360.5</v>
      </c>
      <c r="BX39" s="25">
        <f t="shared" si="10"/>
        <v>-4.9189267318406338E-2</v>
      </c>
      <c r="CD39">
        <f t="shared" si="5"/>
        <v>15992.5</v>
      </c>
      <c r="CE39">
        <f t="shared" si="6"/>
        <v>10746</v>
      </c>
      <c r="CF39">
        <f t="shared" si="7"/>
        <v>2746.5</v>
      </c>
      <c r="CG39">
        <f t="shared" si="8"/>
        <v>1786</v>
      </c>
      <c r="CH39">
        <f t="shared" si="9"/>
        <v>3926</v>
      </c>
      <c r="CZ39" s="82">
        <v>31199</v>
      </c>
      <c r="DA39" s="83">
        <f t="shared" ref="DA39:DA102" si="11">AVERAGE(BS4:BS39)</f>
        <v>6105.708333333333</v>
      </c>
      <c r="DB39" s="83">
        <f t="shared" si="3"/>
        <v>6030.041666666667</v>
      </c>
      <c r="DC39" s="84">
        <f t="shared" ref="DC39:DC102" si="12">BS39</f>
        <v>5294</v>
      </c>
    </row>
    <row r="40" spans="2:107" x14ac:dyDescent="0.3">
      <c r="B40" s="59" t="s">
        <v>117</v>
      </c>
      <c r="C40" s="21" t="s">
        <v>451</v>
      </c>
      <c r="D40" s="3">
        <v>29</v>
      </c>
      <c r="E40" s="3">
        <v>202</v>
      </c>
      <c r="F40" s="3">
        <v>196</v>
      </c>
      <c r="G40" s="3">
        <v>37</v>
      </c>
      <c r="H40" s="3">
        <v>1519</v>
      </c>
      <c r="I40" s="3">
        <v>204</v>
      </c>
      <c r="J40" s="3">
        <v>36</v>
      </c>
      <c r="K40" s="3">
        <v>5</v>
      </c>
      <c r="L40" s="3">
        <v>137</v>
      </c>
      <c r="M40" s="3">
        <v>64</v>
      </c>
      <c r="N40" s="3">
        <v>98</v>
      </c>
      <c r="O40" s="3">
        <v>375</v>
      </c>
      <c r="P40" s="3">
        <v>180</v>
      </c>
      <c r="Q40" s="3">
        <v>48</v>
      </c>
      <c r="R40" s="3">
        <v>62</v>
      </c>
      <c r="S40" s="3">
        <v>69</v>
      </c>
      <c r="T40" s="3">
        <v>26</v>
      </c>
      <c r="U40" s="3">
        <v>52</v>
      </c>
      <c r="V40" s="3">
        <v>8</v>
      </c>
      <c r="W40" s="3">
        <v>51</v>
      </c>
      <c r="X40" s="3">
        <v>60</v>
      </c>
      <c r="Y40" s="3">
        <v>101</v>
      </c>
      <c r="Z40" s="3">
        <v>145</v>
      </c>
      <c r="AA40" s="3">
        <v>13</v>
      </c>
      <c r="AB40" s="3">
        <v>73</v>
      </c>
      <c r="AC40" s="3">
        <v>231</v>
      </c>
      <c r="AD40" s="3">
        <v>42</v>
      </c>
      <c r="AE40" s="3">
        <v>60</v>
      </c>
      <c r="AF40" s="3">
        <v>14</v>
      </c>
      <c r="AG40" s="3">
        <v>53</v>
      </c>
      <c r="AH40" s="3">
        <v>54</v>
      </c>
      <c r="AI40" s="3">
        <v>104</v>
      </c>
      <c r="AJ40" s="3">
        <v>55</v>
      </c>
      <c r="AK40" s="3">
        <v>43</v>
      </c>
      <c r="AL40" s="3">
        <v>96</v>
      </c>
      <c r="AM40" s="3">
        <v>51</v>
      </c>
      <c r="AN40" s="3">
        <v>928</v>
      </c>
      <c r="AO40" s="3">
        <v>69</v>
      </c>
      <c r="AP40" s="3">
        <v>13</v>
      </c>
      <c r="AQ40" s="3">
        <v>40</v>
      </c>
      <c r="AR40" s="3">
        <v>28</v>
      </c>
      <c r="AS40" s="3">
        <v>40</v>
      </c>
      <c r="AT40" s="3">
        <v>283</v>
      </c>
      <c r="AU40" s="3">
        <v>114</v>
      </c>
      <c r="AV40" s="3">
        <v>10</v>
      </c>
      <c r="AW40" s="3">
        <v>70</v>
      </c>
      <c r="AX40" s="3">
        <v>13</v>
      </c>
      <c r="AY40" s="3">
        <v>10</v>
      </c>
      <c r="AZ40" s="3">
        <v>86</v>
      </c>
      <c r="BA40" s="3">
        <v>49</v>
      </c>
      <c r="BB40" s="3">
        <v>4</v>
      </c>
      <c r="BC40" s="3">
        <v>15</v>
      </c>
      <c r="BD40" s="3">
        <v>61</v>
      </c>
      <c r="BE40" s="3">
        <v>3</v>
      </c>
      <c r="BF40" s="3">
        <v>0</v>
      </c>
      <c r="BG40" s="3">
        <v>1</v>
      </c>
      <c r="BH40" s="3">
        <v>0</v>
      </c>
      <c r="BI40" s="3">
        <v>9</v>
      </c>
      <c r="BJ40" s="3">
        <v>2</v>
      </c>
      <c r="BK40" s="3">
        <v>0</v>
      </c>
      <c r="BL40" s="3">
        <v>0</v>
      </c>
      <c r="BM40" s="3">
        <v>0</v>
      </c>
      <c r="BN40" s="3">
        <v>1</v>
      </c>
      <c r="BO40" s="30">
        <f t="shared" si="0"/>
        <v>92</v>
      </c>
      <c r="BP40" s="3">
        <v>104</v>
      </c>
      <c r="BQ40" s="30">
        <f t="shared" si="1"/>
        <v>202</v>
      </c>
      <c r="BR40" s="31">
        <v>6748</v>
      </c>
      <c r="BS40" s="3">
        <f t="shared" si="2"/>
        <v>6748</v>
      </c>
      <c r="BT40" s="3">
        <v>0</v>
      </c>
      <c r="BU40" s="39">
        <v>31262</v>
      </c>
      <c r="BW40">
        <f t="shared" si="4"/>
        <v>71821.5</v>
      </c>
      <c r="BX40" s="25">
        <f t="shared" si="10"/>
        <v>-6.0690277523475666E-2</v>
      </c>
      <c r="CD40">
        <f t="shared" si="5"/>
        <v>15872.5</v>
      </c>
      <c r="CE40">
        <f t="shared" si="6"/>
        <v>10649</v>
      </c>
      <c r="CF40">
        <f t="shared" si="7"/>
        <v>2717.5</v>
      </c>
      <c r="CG40">
        <f t="shared" si="8"/>
        <v>1797</v>
      </c>
      <c r="CH40">
        <f t="shared" si="9"/>
        <v>3947</v>
      </c>
      <c r="CZ40" s="82">
        <v>31229</v>
      </c>
      <c r="DA40" s="6">
        <f t="shared" si="11"/>
        <v>6127.5694444444443</v>
      </c>
      <c r="DB40" s="6">
        <f t="shared" si="3"/>
        <v>5985.125</v>
      </c>
      <c r="DC40" s="84">
        <f t="shared" si="12"/>
        <v>6748</v>
      </c>
    </row>
    <row r="41" spans="2:107" x14ac:dyDescent="0.3">
      <c r="B41" s="59" t="s">
        <v>118</v>
      </c>
      <c r="C41" s="21" t="s">
        <v>438</v>
      </c>
      <c r="D41" s="3">
        <v>22</v>
      </c>
      <c r="E41" s="3">
        <v>193</v>
      </c>
      <c r="F41" s="3">
        <v>140</v>
      </c>
      <c r="G41" s="3">
        <v>28</v>
      </c>
      <c r="H41" s="3">
        <v>1266</v>
      </c>
      <c r="I41" s="3">
        <v>155</v>
      </c>
      <c r="J41" s="3">
        <v>35</v>
      </c>
      <c r="K41" s="3">
        <v>3</v>
      </c>
      <c r="L41" s="3">
        <v>96</v>
      </c>
      <c r="M41" s="3">
        <v>49</v>
      </c>
      <c r="N41" s="3">
        <v>61</v>
      </c>
      <c r="O41" s="3">
        <v>271</v>
      </c>
      <c r="P41" s="3">
        <v>144</v>
      </c>
      <c r="Q41" s="3">
        <v>42</v>
      </c>
      <c r="R41" s="3">
        <v>49</v>
      </c>
      <c r="S41" s="3">
        <v>53</v>
      </c>
      <c r="T41" s="3">
        <v>21</v>
      </c>
      <c r="U41" s="3">
        <v>44</v>
      </c>
      <c r="V41" s="3">
        <v>17</v>
      </c>
      <c r="W41" s="3">
        <v>29</v>
      </c>
      <c r="X41" s="3">
        <v>38</v>
      </c>
      <c r="Y41" s="3">
        <v>111</v>
      </c>
      <c r="Z41" s="3">
        <v>100</v>
      </c>
      <c r="AA41" s="3">
        <v>12</v>
      </c>
      <c r="AB41" s="3">
        <v>65</v>
      </c>
      <c r="AC41" s="3">
        <v>161</v>
      </c>
      <c r="AD41" s="3">
        <v>29</v>
      </c>
      <c r="AE41" s="3">
        <v>80</v>
      </c>
      <c r="AF41" s="3">
        <v>13</v>
      </c>
      <c r="AG41" s="3">
        <v>52</v>
      </c>
      <c r="AH41" s="3">
        <v>48</v>
      </c>
      <c r="AI41" s="3">
        <v>79</v>
      </c>
      <c r="AJ41" s="3">
        <v>49</v>
      </c>
      <c r="AK41" s="3">
        <v>37</v>
      </c>
      <c r="AL41" s="3">
        <v>97</v>
      </c>
      <c r="AM41" s="3">
        <v>45</v>
      </c>
      <c r="AN41" s="3">
        <v>768</v>
      </c>
      <c r="AO41" s="3">
        <v>57</v>
      </c>
      <c r="AP41" s="3">
        <v>5</v>
      </c>
      <c r="AQ41" s="3">
        <v>25</v>
      </c>
      <c r="AR41" s="3">
        <v>24</v>
      </c>
      <c r="AS41" s="3">
        <v>24</v>
      </c>
      <c r="AT41" s="3">
        <v>270</v>
      </c>
      <c r="AU41" s="3">
        <v>89</v>
      </c>
      <c r="AV41" s="3">
        <v>11</v>
      </c>
      <c r="AW41" s="3">
        <v>77</v>
      </c>
      <c r="AX41" s="3">
        <v>2</v>
      </c>
      <c r="AY41" s="3">
        <v>10</v>
      </c>
      <c r="AZ41" s="3">
        <v>66</v>
      </c>
      <c r="BA41" s="3">
        <v>35</v>
      </c>
      <c r="BB41" s="3">
        <v>5</v>
      </c>
      <c r="BC41" s="3">
        <v>8</v>
      </c>
      <c r="BD41" s="3">
        <v>44</v>
      </c>
      <c r="BE41" s="3">
        <v>0</v>
      </c>
      <c r="BF41" s="3">
        <v>0</v>
      </c>
      <c r="BG41" s="3">
        <v>0</v>
      </c>
      <c r="BH41" s="3">
        <v>0</v>
      </c>
      <c r="BI41" s="3">
        <v>7</v>
      </c>
      <c r="BJ41" s="3">
        <v>0</v>
      </c>
      <c r="BK41" s="3">
        <v>3</v>
      </c>
      <c r="BL41" s="3">
        <v>3</v>
      </c>
      <c r="BM41" s="3">
        <v>0</v>
      </c>
      <c r="BN41" s="3">
        <v>0</v>
      </c>
      <c r="BO41" s="30">
        <f t="shared" si="0"/>
        <v>65</v>
      </c>
      <c r="BP41" s="3">
        <v>115</v>
      </c>
      <c r="BQ41" s="30">
        <f t="shared" si="1"/>
        <v>145</v>
      </c>
      <c r="BR41" s="31">
        <v>5527</v>
      </c>
      <c r="BS41" s="3">
        <f t="shared" si="2"/>
        <v>5527</v>
      </c>
      <c r="BT41" s="3">
        <v>0</v>
      </c>
      <c r="BU41" s="39">
        <v>31290</v>
      </c>
      <c r="BW41">
        <f t="shared" si="4"/>
        <v>71601.5</v>
      </c>
      <c r="BX41" s="25">
        <f t="shared" si="10"/>
        <v>-4.2338197333048E-2</v>
      </c>
      <c r="CD41">
        <f t="shared" si="5"/>
        <v>15874.5</v>
      </c>
      <c r="CE41">
        <f t="shared" si="6"/>
        <v>10617</v>
      </c>
      <c r="CF41">
        <f t="shared" si="7"/>
        <v>2806.5</v>
      </c>
      <c r="CG41">
        <f t="shared" si="8"/>
        <v>1780</v>
      </c>
      <c r="CH41">
        <f t="shared" si="9"/>
        <v>3929</v>
      </c>
      <c r="CZ41" s="82">
        <v>31260</v>
      </c>
      <c r="DA41" s="6">
        <f t="shared" si="11"/>
        <v>6116.1805555555557</v>
      </c>
      <c r="DB41" s="6">
        <f t="shared" si="3"/>
        <v>5966.791666666667</v>
      </c>
      <c r="DC41" s="84">
        <f t="shared" si="12"/>
        <v>5527</v>
      </c>
    </row>
    <row r="42" spans="2:107" x14ac:dyDescent="0.3">
      <c r="B42" s="59" t="s">
        <v>119</v>
      </c>
      <c r="C42" s="21" t="s">
        <v>439</v>
      </c>
      <c r="D42" s="3">
        <v>28</v>
      </c>
      <c r="E42" s="3">
        <v>232</v>
      </c>
      <c r="F42" s="3">
        <v>189</v>
      </c>
      <c r="G42" s="3">
        <v>33</v>
      </c>
      <c r="H42" s="3">
        <v>1426</v>
      </c>
      <c r="I42" s="3">
        <v>209</v>
      </c>
      <c r="J42" s="3">
        <v>42</v>
      </c>
      <c r="K42" s="3">
        <v>5</v>
      </c>
      <c r="L42" s="3">
        <v>110</v>
      </c>
      <c r="M42" s="3">
        <v>53</v>
      </c>
      <c r="N42" s="3">
        <v>79</v>
      </c>
      <c r="O42" s="3">
        <v>305</v>
      </c>
      <c r="P42" s="3">
        <v>116</v>
      </c>
      <c r="Q42" s="3">
        <v>52</v>
      </c>
      <c r="R42" s="3">
        <v>74</v>
      </c>
      <c r="S42" s="3">
        <v>69</v>
      </c>
      <c r="T42" s="3">
        <v>25</v>
      </c>
      <c r="U42" s="3">
        <v>49</v>
      </c>
      <c r="V42" s="3">
        <v>10</v>
      </c>
      <c r="W42" s="3">
        <v>45</v>
      </c>
      <c r="X42" s="3">
        <v>58</v>
      </c>
      <c r="Y42" s="3">
        <v>121</v>
      </c>
      <c r="Z42" s="3">
        <v>132</v>
      </c>
      <c r="AA42" s="3">
        <v>10</v>
      </c>
      <c r="AB42" s="3">
        <v>55</v>
      </c>
      <c r="AC42" s="3">
        <v>198</v>
      </c>
      <c r="AD42" s="3">
        <v>45</v>
      </c>
      <c r="AE42" s="3">
        <v>85</v>
      </c>
      <c r="AF42" s="3">
        <v>15</v>
      </c>
      <c r="AG42" s="3">
        <v>63</v>
      </c>
      <c r="AH42" s="3">
        <v>58</v>
      </c>
      <c r="AI42" s="3">
        <v>118</v>
      </c>
      <c r="AJ42" s="3">
        <v>53</v>
      </c>
      <c r="AK42" s="3">
        <v>30</v>
      </c>
      <c r="AL42" s="3">
        <v>77</v>
      </c>
      <c r="AM42" s="3">
        <v>41</v>
      </c>
      <c r="AN42" s="3">
        <v>833</v>
      </c>
      <c r="AO42" s="3">
        <v>68</v>
      </c>
      <c r="AP42" s="3">
        <v>11</v>
      </c>
      <c r="AQ42" s="3">
        <v>29</v>
      </c>
      <c r="AR42" s="3">
        <v>35</v>
      </c>
      <c r="AS42" s="3">
        <v>45</v>
      </c>
      <c r="AT42" s="3">
        <v>244</v>
      </c>
      <c r="AU42" s="3">
        <v>109</v>
      </c>
      <c r="AV42" s="3">
        <v>5</v>
      </c>
      <c r="AW42" s="3">
        <v>88</v>
      </c>
      <c r="AX42" s="3">
        <v>4</v>
      </c>
      <c r="AY42" s="3">
        <v>9</v>
      </c>
      <c r="AZ42" s="3">
        <v>103</v>
      </c>
      <c r="BA42" s="3">
        <v>53</v>
      </c>
      <c r="BB42" s="3">
        <v>2</v>
      </c>
      <c r="BC42" s="3">
        <v>13</v>
      </c>
      <c r="BD42" s="3">
        <v>42</v>
      </c>
      <c r="BE42" s="3">
        <v>0</v>
      </c>
      <c r="BF42" s="3">
        <v>0</v>
      </c>
      <c r="BG42" s="3">
        <v>0</v>
      </c>
      <c r="BH42" s="3">
        <v>0</v>
      </c>
      <c r="BI42" s="3">
        <v>12</v>
      </c>
      <c r="BJ42" s="3">
        <v>0</v>
      </c>
      <c r="BK42" s="3">
        <v>0</v>
      </c>
      <c r="BL42" s="3">
        <v>2</v>
      </c>
      <c r="BM42" s="3">
        <v>0</v>
      </c>
      <c r="BN42" s="3">
        <v>1</v>
      </c>
      <c r="BO42" s="30">
        <f t="shared" si="0"/>
        <v>70</v>
      </c>
      <c r="BP42" s="3">
        <v>104</v>
      </c>
      <c r="BQ42" s="30">
        <f t="shared" si="1"/>
        <v>215</v>
      </c>
      <c r="BR42" s="31">
        <v>6337</v>
      </c>
      <c r="BS42" s="3">
        <f t="shared" si="2"/>
        <v>6337</v>
      </c>
      <c r="BT42" s="3">
        <v>0</v>
      </c>
      <c r="BU42" s="39">
        <v>31318</v>
      </c>
      <c r="BW42">
        <f t="shared" si="4"/>
        <v>71598</v>
      </c>
      <c r="BX42" s="25">
        <f t="shared" si="10"/>
        <v>-3.2243675954773732E-2</v>
      </c>
      <c r="CD42">
        <f t="shared" si="5"/>
        <v>15904</v>
      </c>
      <c r="CE42">
        <f t="shared" si="6"/>
        <v>10523</v>
      </c>
      <c r="CF42">
        <f t="shared" si="7"/>
        <v>2827</v>
      </c>
      <c r="CG42">
        <f t="shared" si="8"/>
        <v>1800</v>
      </c>
      <c r="CH42">
        <f t="shared" si="9"/>
        <v>3910</v>
      </c>
      <c r="CZ42" s="82">
        <v>31291</v>
      </c>
      <c r="DA42" s="6">
        <f t="shared" si="11"/>
        <v>6075.041666666667</v>
      </c>
      <c r="DB42" s="6">
        <f t="shared" si="3"/>
        <v>5966.5</v>
      </c>
      <c r="DC42" s="84">
        <f t="shared" si="12"/>
        <v>6337</v>
      </c>
    </row>
    <row r="43" spans="2:107" x14ac:dyDescent="0.3">
      <c r="B43" s="59" t="s">
        <v>120</v>
      </c>
      <c r="C43" s="21" t="s">
        <v>440</v>
      </c>
      <c r="D43" s="3">
        <v>36</v>
      </c>
      <c r="E43" s="3">
        <v>352</v>
      </c>
      <c r="F43" s="3">
        <v>222</v>
      </c>
      <c r="G43" s="3">
        <v>38</v>
      </c>
      <c r="H43" s="3">
        <v>2125</v>
      </c>
      <c r="I43" s="3">
        <v>310</v>
      </c>
      <c r="J43" s="3">
        <v>53</v>
      </c>
      <c r="K43" s="3">
        <v>8</v>
      </c>
      <c r="L43" s="3">
        <v>190</v>
      </c>
      <c r="M43" s="3">
        <v>68</v>
      </c>
      <c r="N43" s="3">
        <v>114</v>
      </c>
      <c r="O43" s="3">
        <v>465</v>
      </c>
      <c r="P43" s="3">
        <v>210</v>
      </c>
      <c r="Q43" s="3">
        <v>84</v>
      </c>
      <c r="R43" s="3">
        <v>94</v>
      </c>
      <c r="S43" s="3">
        <v>73</v>
      </c>
      <c r="T43" s="3">
        <v>22</v>
      </c>
      <c r="U43" s="3">
        <v>56</v>
      </c>
      <c r="V43" s="3">
        <v>26</v>
      </c>
      <c r="W43" s="3">
        <v>67</v>
      </c>
      <c r="X43" s="3">
        <v>79</v>
      </c>
      <c r="Y43" s="3">
        <v>157</v>
      </c>
      <c r="Z43" s="3">
        <v>208</v>
      </c>
      <c r="AA43" s="3">
        <v>23</v>
      </c>
      <c r="AB43" s="3">
        <v>95</v>
      </c>
      <c r="AC43" s="3">
        <v>319</v>
      </c>
      <c r="AD43" s="3">
        <v>46</v>
      </c>
      <c r="AE43" s="3">
        <v>114</v>
      </c>
      <c r="AF43" s="3">
        <v>24</v>
      </c>
      <c r="AG43" s="3">
        <v>101</v>
      </c>
      <c r="AH43" s="3">
        <v>76</v>
      </c>
      <c r="AI43" s="3">
        <v>155</v>
      </c>
      <c r="AJ43" s="3">
        <v>75</v>
      </c>
      <c r="AK43" s="3">
        <v>49</v>
      </c>
      <c r="AL43" s="3">
        <v>133</v>
      </c>
      <c r="AM43" s="3">
        <v>90</v>
      </c>
      <c r="AN43" s="3">
        <v>1348</v>
      </c>
      <c r="AO43" s="3">
        <v>126</v>
      </c>
      <c r="AP43" s="3">
        <v>8</v>
      </c>
      <c r="AQ43" s="3">
        <v>38</v>
      </c>
      <c r="AR43" s="3">
        <v>46</v>
      </c>
      <c r="AS43" s="3">
        <v>54</v>
      </c>
      <c r="AT43" s="3">
        <v>419</v>
      </c>
      <c r="AU43" s="3">
        <v>167</v>
      </c>
      <c r="AV43" s="3">
        <v>7</v>
      </c>
      <c r="AW43" s="3">
        <v>109</v>
      </c>
      <c r="AX43" s="3">
        <v>2</v>
      </c>
      <c r="AY43" s="3">
        <v>7</v>
      </c>
      <c r="AZ43" s="3">
        <v>82</v>
      </c>
      <c r="BA43" s="3">
        <v>87</v>
      </c>
      <c r="BB43" s="3">
        <v>7</v>
      </c>
      <c r="BC43" s="3">
        <v>14</v>
      </c>
      <c r="BD43" s="3">
        <v>75</v>
      </c>
      <c r="BE43" s="3">
        <v>1</v>
      </c>
      <c r="BF43" s="3">
        <v>0</v>
      </c>
      <c r="BG43" s="3">
        <v>0</v>
      </c>
      <c r="BH43" s="3">
        <v>3</v>
      </c>
      <c r="BI43" s="3">
        <v>16</v>
      </c>
      <c r="BJ43" s="3">
        <v>0</v>
      </c>
      <c r="BK43" s="3">
        <v>0</v>
      </c>
      <c r="BL43" s="3">
        <v>1</v>
      </c>
      <c r="BM43" s="3">
        <v>0</v>
      </c>
      <c r="BN43" s="3">
        <v>3</v>
      </c>
      <c r="BO43" s="30">
        <f t="shared" si="0"/>
        <v>113</v>
      </c>
      <c r="BP43" s="3">
        <v>136</v>
      </c>
      <c r="BQ43" s="30">
        <f t="shared" si="1"/>
        <v>204</v>
      </c>
      <c r="BR43" s="31">
        <v>9317</v>
      </c>
      <c r="BS43" s="3">
        <f t="shared" si="2"/>
        <v>9317</v>
      </c>
      <c r="BT43" s="3">
        <v>0</v>
      </c>
      <c r="BU43" s="39">
        <v>31353</v>
      </c>
      <c r="BW43">
        <f t="shared" si="4"/>
        <v>72794</v>
      </c>
      <c r="BX43" s="25">
        <f t="shared" si="10"/>
        <v>-3.4261341399507761E-2</v>
      </c>
      <c r="CD43">
        <f t="shared" si="5"/>
        <v>16245</v>
      </c>
      <c r="CE43">
        <f t="shared" si="6"/>
        <v>10705</v>
      </c>
      <c r="CF43">
        <f t="shared" si="7"/>
        <v>2923</v>
      </c>
      <c r="CG43">
        <f t="shared" si="8"/>
        <v>1829</v>
      </c>
      <c r="CH43">
        <f t="shared" si="9"/>
        <v>3946</v>
      </c>
      <c r="CZ43" s="82">
        <v>31321</v>
      </c>
      <c r="DA43" s="6">
        <f t="shared" si="11"/>
        <v>6161.7361111111113</v>
      </c>
      <c r="DB43" s="6">
        <f t="shared" si="3"/>
        <v>6066.166666666667</v>
      </c>
      <c r="DC43" s="84">
        <f t="shared" si="12"/>
        <v>9317</v>
      </c>
    </row>
    <row r="44" spans="2:107" x14ac:dyDescent="0.3">
      <c r="B44" s="59" t="s">
        <v>121</v>
      </c>
      <c r="C44" s="21" t="s">
        <v>441</v>
      </c>
      <c r="D44" s="3">
        <v>14</v>
      </c>
      <c r="E44" s="3">
        <v>182</v>
      </c>
      <c r="F44" s="3">
        <v>125</v>
      </c>
      <c r="G44" s="3">
        <v>20</v>
      </c>
      <c r="H44" s="3">
        <v>957</v>
      </c>
      <c r="I44" s="3">
        <v>139</v>
      </c>
      <c r="J44" s="3">
        <v>28</v>
      </c>
      <c r="K44" s="3">
        <v>4</v>
      </c>
      <c r="L44" s="3">
        <v>86</v>
      </c>
      <c r="M44" s="3">
        <v>35</v>
      </c>
      <c r="N44" s="3">
        <v>59</v>
      </c>
      <c r="O44" s="3">
        <v>215</v>
      </c>
      <c r="P44" s="3">
        <v>95</v>
      </c>
      <c r="Q44" s="3">
        <v>38</v>
      </c>
      <c r="R44" s="3">
        <v>34</v>
      </c>
      <c r="S44" s="3">
        <v>48</v>
      </c>
      <c r="T44" s="3">
        <v>6</v>
      </c>
      <c r="U44" s="3">
        <v>23</v>
      </c>
      <c r="V44" s="3">
        <v>8</v>
      </c>
      <c r="W44" s="3">
        <v>25</v>
      </c>
      <c r="X44" s="3">
        <v>29</v>
      </c>
      <c r="Y44" s="3">
        <v>93</v>
      </c>
      <c r="Z44" s="3">
        <v>88</v>
      </c>
      <c r="AA44" s="3">
        <v>8</v>
      </c>
      <c r="AB44" s="3">
        <v>39</v>
      </c>
      <c r="AC44" s="3">
        <v>176</v>
      </c>
      <c r="AD44" s="3">
        <v>17</v>
      </c>
      <c r="AE44" s="3">
        <v>60</v>
      </c>
      <c r="AF44" s="3">
        <v>11</v>
      </c>
      <c r="AG44" s="3">
        <v>43</v>
      </c>
      <c r="AH44" s="3">
        <v>37</v>
      </c>
      <c r="AI44" s="3">
        <v>61</v>
      </c>
      <c r="AJ44" s="3">
        <v>34</v>
      </c>
      <c r="AK44" s="3">
        <v>24</v>
      </c>
      <c r="AL44" s="3">
        <v>79</v>
      </c>
      <c r="AM44" s="3">
        <v>45</v>
      </c>
      <c r="AN44" s="3">
        <v>704</v>
      </c>
      <c r="AO44" s="3">
        <v>46</v>
      </c>
      <c r="AP44" s="3">
        <v>2</v>
      </c>
      <c r="AQ44" s="3">
        <v>15</v>
      </c>
      <c r="AR44" s="3">
        <v>28</v>
      </c>
      <c r="AS44" s="3">
        <v>19</v>
      </c>
      <c r="AT44" s="3">
        <v>205</v>
      </c>
      <c r="AU44" s="3">
        <v>78</v>
      </c>
      <c r="AV44" s="3">
        <v>5</v>
      </c>
      <c r="AW44" s="3">
        <v>48</v>
      </c>
      <c r="AX44" s="3">
        <v>0</v>
      </c>
      <c r="AY44" s="3">
        <v>6</v>
      </c>
      <c r="AZ44" s="3">
        <v>64</v>
      </c>
      <c r="BA44" s="3">
        <v>46</v>
      </c>
      <c r="BB44" s="3">
        <v>6</v>
      </c>
      <c r="BC44" s="3">
        <v>2</v>
      </c>
      <c r="BD44" s="3">
        <v>28</v>
      </c>
      <c r="BE44" s="3">
        <v>1</v>
      </c>
      <c r="BF44" s="3">
        <v>0</v>
      </c>
      <c r="BG44" s="3">
        <v>2</v>
      </c>
      <c r="BH44" s="3">
        <v>0</v>
      </c>
      <c r="BI44" s="3">
        <v>4</v>
      </c>
      <c r="BJ44" s="3">
        <v>0</v>
      </c>
      <c r="BK44" s="3">
        <v>1</v>
      </c>
      <c r="BL44" s="3">
        <v>1</v>
      </c>
      <c r="BM44" s="3">
        <v>0</v>
      </c>
      <c r="BN44" s="3">
        <v>1</v>
      </c>
      <c r="BO44" s="30">
        <f t="shared" si="0"/>
        <v>40</v>
      </c>
      <c r="BP44" s="3">
        <v>72</v>
      </c>
      <c r="BQ44" s="30">
        <f t="shared" si="1"/>
        <v>117</v>
      </c>
      <c r="BR44" s="31">
        <v>4486</v>
      </c>
      <c r="BS44" s="3">
        <f t="shared" si="2"/>
        <v>4486</v>
      </c>
      <c r="BT44" s="3">
        <v>0</v>
      </c>
      <c r="BU44" s="39">
        <v>31381</v>
      </c>
      <c r="BW44">
        <f t="shared" si="4"/>
        <v>72118</v>
      </c>
      <c r="BX44" s="25">
        <f t="shared" si="10"/>
        <v>-2.1485315766978985E-2</v>
      </c>
      <c r="CD44">
        <f t="shared" si="5"/>
        <v>16084</v>
      </c>
      <c r="CE44">
        <f t="shared" si="6"/>
        <v>10666</v>
      </c>
      <c r="CF44">
        <f t="shared" si="7"/>
        <v>2933</v>
      </c>
      <c r="CG44">
        <f t="shared" si="8"/>
        <v>1833</v>
      </c>
      <c r="CH44">
        <f t="shared" si="9"/>
        <v>3910</v>
      </c>
      <c r="CZ44" s="82">
        <v>31352</v>
      </c>
      <c r="DA44" s="6">
        <f t="shared" si="11"/>
        <v>6142.8194444444443</v>
      </c>
      <c r="DB44" s="6">
        <f t="shared" si="3"/>
        <v>6009.833333333333</v>
      </c>
      <c r="DC44" s="84">
        <f t="shared" si="12"/>
        <v>4486</v>
      </c>
    </row>
    <row r="45" spans="2:107" x14ac:dyDescent="0.3">
      <c r="B45" s="59" t="s">
        <v>122</v>
      </c>
      <c r="C45" s="21" t="s">
        <v>442</v>
      </c>
      <c r="D45" s="3">
        <v>32</v>
      </c>
      <c r="E45" s="3">
        <v>188</v>
      </c>
      <c r="F45" s="3">
        <v>132</v>
      </c>
      <c r="G45" s="3">
        <v>24</v>
      </c>
      <c r="H45" s="3">
        <v>1119</v>
      </c>
      <c r="I45" s="3">
        <v>168</v>
      </c>
      <c r="J45" s="3">
        <v>30</v>
      </c>
      <c r="K45" s="3">
        <v>1</v>
      </c>
      <c r="L45" s="3">
        <v>94</v>
      </c>
      <c r="M45" s="3">
        <v>39</v>
      </c>
      <c r="N45" s="3">
        <v>77</v>
      </c>
      <c r="O45" s="3">
        <v>226</v>
      </c>
      <c r="P45" s="3">
        <v>115</v>
      </c>
      <c r="Q45" s="3">
        <v>51</v>
      </c>
      <c r="R45" s="3">
        <v>48</v>
      </c>
      <c r="S45" s="3">
        <v>45</v>
      </c>
      <c r="T45" s="3">
        <v>11</v>
      </c>
      <c r="U45" s="3">
        <v>29</v>
      </c>
      <c r="V45" s="3">
        <v>6</v>
      </c>
      <c r="W45" s="3">
        <v>22</v>
      </c>
      <c r="X45" s="3">
        <v>40</v>
      </c>
      <c r="Y45" s="3">
        <v>88</v>
      </c>
      <c r="Z45" s="3">
        <v>100</v>
      </c>
      <c r="AA45" s="3">
        <v>13</v>
      </c>
      <c r="AB45" s="3">
        <v>42</v>
      </c>
      <c r="AC45" s="3">
        <v>173</v>
      </c>
      <c r="AD45" s="3">
        <v>26</v>
      </c>
      <c r="AE45" s="3">
        <v>64</v>
      </c>
      <c r="AF45" s="3">
        <v>5</v>
      </c>
      <c r="AG45" s="3">
        <v>40</v>
      </c>
      <c r="AH45" s="3">
        <v>48</v>
      </c>
      <c r="AI45" s="3">
        <v>72</v>
      </c>
      <c r="AJ45" s="3">
        <v>32</v>
      </c>
      <c r="AK45" s="3">
        <v>29</v>
      </c>
      <c r="AL45" s="3">
        <v>71</v>
      </c>
      <c r="AM45" s="3">
        <v>63</v>
      </c>
      <c r="AN45" s="3">
        <v>700</v>
      </c>
      <c r="AO45" s="3">
        <v>62</v>
      </c>
      <c r="AP45" s="3">
        <v>5</v>
      </c>
      <c r="AQ45" s="3">
        <v>25</v>
      </c>
      <c r="AR45" s="3">
        <v>19</v>
      </c>
      <c r="AS45" s="3">
        <v>22</v>
      </c>
      <c r="AT45" s="3">
        <v>204</v>
      </c>
      <c r="AU45" s="3">
        <v>85</v>
      </c>
      <c r="AV45" s="3">
        <v>6</v>
      </c>
      <c r="AW45" s="3">
        <v>64</v>
      </c>
      <c r="AX45" s="3">
        <v>2</v>
      </c>
      <c r="AY45" s="3">
        <v>8</v>
      </c>
      <c r="AZ45" s="3">
        <v>58</v>
      </c>
      <c r="BA45" s="3">
        <v>41</v>
      </c>
      <c r="BB45" s="3">
        <v>8</v>
      </c>
      <c r="BC45" s="3">
        <v>3</v>
      </c>
      <c r="BD45" s="3">
        <v>31</v>
      </c>
      <c r="BE45" s="3">
        <v>0</v>
      </c>
      <c r="BF45" s="3">
        <v>0</v>
      </c>
      <c r="BG45" s="3">
        <v>3</v>
      </c>
      <c r="BH45" s="3">
        <v>0</v>
      </c>
      <c r="BI45" s="3">
        <v>10</v>
      </c>
      <c r="BJ45" s="3">
        <v>1</v>
      </c>
      <c r="BK45" s="3">
        <v>2</v>
      </c>
      <c r="BL45" s="3">
        <v>1</v>
      </c>
      <c r="BM45" s="3">
        <v>0</v>
      </c>
      <c r="BN45" s="3">
        <v>0</v>
      </c>
      <c r="BO45" s="30">
        <f t="shared" si="0"/>
        <v>51</v>
      </c>
      <c r="BP45" s="3">
        <v>69</v>
      </c>
      <c r="BQ45" s="30">
        <f t="shared" si="1"/>
        <v>142</v>
      </c>
      <c r="BR45" s="31">
        <v>4934</v>
      </c>
      <c r="BS45" s="3">
        <f t="shared" si="2"/>
        <v>4934</v>
      </c>
      <c r="BT45" s="3">
        <v>0</v>
      </c>
      <c r="BU45" s="39">
        <v>31409</v>
      </c>
      <c r="BW45">
        <f t="shared" si="4"/>
        <v>72545</v>
      </c>
      <c r="BX45" s="25">
        <f t="shared" si="10"/>
        <v>-2.0092526930739929E-2</v>
      </c>
      <c r="CD45">
        <f t="shared" si="5"/>
        <v>16182</v>
      </c>
      <c r="CE45">
        <f t="shared" si="6"/>
        <v>10724</v>
      </c>
      <c r="CF45">
        <f t="shared" si="7"/>
        <v>2971</v>
      </c>
      <c r="CG45">
        <f t="shared" si="8"/>
        <v>1849</v>
      </c>
      <c r="CH45">
        <f t="shared" si="9"/>
        <v>3872</v>
      </c>
      <c r="CZ45" s="82">
        <v>31382</v>
      </c>
      <c r="DA45" s="6">
        <f t="shared" si="11"/>
        <v>6118.6527777777774</v>
      </c>
      <c r="DB45" s="6">
        <f t="shared" si="3"/>
        <v>6045.416666666667</v>
      </c>
      <c r="DC45" s="84">
        <f t="shared" si="12"/>
        <v>4934</v>
      </c>
    </row>
    <row r="46" spans="2:107" x14ac:dyDescent="0.3">
      <c r="B46" s="59" t="s">
        <v>123</v>
      </c>
      <c r="C46" s="21" t="s">
        <v>443</v>
      </c>
      <c r="D46" s="3">
        <v>21</v>
      </c>
      <c r="E46" s="3">
        <v>290</v>
      </c>
      <c r="F46" s="3">
        <v>170</v>
      </c>
      <c r="G46" s="3">
        <v>37</v>
      </c>
      <c r="H46" s="3">
        <v>1560</v>
      </c>
      <c r="I46" s="3">
        <v>231</v>
      </c>
      <c r="J46" s="3">
        <v>32</v>
      </c>
      <c r="K46" s="3">
        <v>10</v>
      </c>
      <c r="L46" s="3">
        <v>140</v>
      </c>
      <c r="M46" s="3">
        <v>59</v>
      </c>
      <c r="N46" s="3">
        <v>88</v>
      </c>
      <c r="O46" s="3">
        <v>385</v>
      </c>
      <c r="P46" s="3">
        <v>160</v>
      </c>
      <c r="Q46" s="3">
        <v>73</v>
      </c>
      <c r="R46" s="3">
        <v>46</v>
      </c>
      <c r="S46" s="3">
        <v>65</v>
      </c>
      <c r="T46" s="3">
        <v>25</v>
      </c>
      <c r="U46" s="3">
        <v>39</v>
      </c>
      <c r="V46" s="3">
        <v>9</v>
      </c>
      <c r="W46" s="3">
        <v>43</v>
      </c>
      <c r="X46" s="3">
        <v>66</v>
      </c>
      <c r="Y46" s="3">
        <v>103</v>
      </c>
      <c r="Z46" s="3">
        <v>142</v>
      </c>
      <c r="AA46" s="3">
        <v>22</v>
      </c>
      <c r="AB46" s="3">
        <v>64</v>
      </c>
      <c r="AC46" s="3">
        <v>260</v>
      </c>
      <c r="AD46" s="3">
        <v>47</v>
      </c>
      <c r="AE46" s="3">
        <v>80</v>
      </c>
      <c r="AF46" s="3">
        <v>11</v>
      </c>
      <c r="AG46" s="3">
        <v>52</v>
      </c>
      <c r="AH46" s="3">
        <v>51</v>
      </c>
      <c r="AI46" s="3">
        <v>115</v>
      </c>
      <c r="AJ46" s="3">
        <v>38</v>
      </c>
      <c r="AK46" s="3">
        <v>44</v>
      </c>
      <c r="AL46" s="3">
        <v>113</v>
      </c>
      <c r="AM46" s="3">
        <v>63</v>
      </c>
      <c r="AN46" s="3">
        <v>1032</v>
      </c>
      <c r="AO46" s="3">
        <v>76</v>
      </c>
      <c r="AP46" s="3">
        <v>7</v>
      </c>
      <c r="AQ46" s="3">
        <v>34</v>
      </c>
      <c r="AR46" s="3">
        <v>34</v>
      </c>
      <c r="AS46" s="3">
        <v>46</v>
      </c>
      <c r="AT46" s="3">
        <v>286</v>
      </c>
      <c r="AU46" s="3">
        <v>109</v>
      </c>
      <c r="AV46" s="3">
        <v>12</v>
      </c>
      <c r="AW46" s="3">
        <v>86</v>
      </c>
      <c r="AX46" s="3">
        <v>9</v>
      </c>
      <c r="AY46" s="3">
        <v>6</v>
      </c>
      <c r="AZ46" s="3">
        <v>67</v>
      </c>
      <c r="BA46" s="3">
        <v>64</v>
      </c>
      <c r="BB46" s="3">
        <v>6</v>
      </c>
      <c r="BC46" s="3">
        <v>10</v>
      </c>
      <c r="BD46" s="3">
        <v>51</v>
      </c>
      <c r="BE46" s="3">
        <v>0</v>
      </c>
      <c r="BF46" s="3">
        <v>0</v>
      </c>
      <c r="BG46" s="3">
        <v>0</v>
      </c>
      <c r="BH46" s="3">
        <v>1</v>
      </c>
      <c r="BI46" s="3">
        <v>7</v>
      </c>
      <c r="BJ46" s="3">
        <v>0</v>
      </c>
      <c r="BK46" s="3">
        <v>2</v>
      </c>
      <c r="BL46" s="3">
        <v>2</v>
      </c>
      <c r="BM46" s="3">
        <v>0</v>
      </c>
      <c r="BN46" s="3">
        <v>0</v>
      </c>
      <c r="BO46" s="30">
        <f t="shared" si="0"/>
        <v>73</v>
      </c>
      <c r="BP46" s="3">
        <v>96</v>
      </c>
      <c r="BQ46" s="30">
        <f t="shared" si="1"/>
        <v>217</v>
      </c>
      <c r="BR46" s="31">
        <v>7014</v>
      </c>
      <c r="BS46" s="3">
        <f t="shared" si="2"/>
        <v>7014</v>
      </c>
      <c r="BT46" s="3">
        <v>0</v>
      </c>
      <c r="BU46" s="39">
        <v>31444</v>
      </c>
      <c r="BW46">
        <f t="shared" si="4"/>
        <v>72909</v>
      </c>
      <c r="BX46" s="25">
        <f t="shared" si="10"/>
        <v>-2.7886480756795007E-2</v>
      </c>
      <c r="CD46">
        <f t="shared" si="5"/>
        <v>16275</v>
      </c>
      <c r="CE46">
        <f t="shared" si="6"/>
        <v>10731</v>
      </c>
      <c r="CF46">
        <f t="shared" si="7"/>
        <v>2997</v>
      </c>
      <c r="CG46">
        <f t="shared" si="8"/>
        <v>1893</v>
      </c>
      <c r="CH46">
        <f t="shared" si="9"/>
        <v>3885</v>
      </c>
      <c r="CZ46" s="82">
        <v>31413</v>
      </c>
      <c r="DA46" s="6">
        <f t="shared" si="11"/>
        <v>6164.9027777777774</v>
      </c>
      <c r="DB46" s="6">
        <f t="shared" si="3"/>
        <v>6075.75</v>
      </c>
      <c r="DC46" s="84">
        <f t="shared" si="12"/>
        <v>7014</v>
      </c>
    </row>
    <row r="47" spans="2:107" x14ac:dyDescent="0.3">
      <c r="B47" s="60" t="s">
        <v>124</v>
      </c>
      <c r="C47" s="32" t="s">
        <v>444</v>
      </c>
      <c r="D47" s="33">
        <v>23</v>
      </c>
      <c r="E47" s="33">
        <v>259</v>
      </c>
      <c r="F47" s="33">
        <v>157.5</v>
      </c>
      <c r="G47" s="33">
        <v>31</v>
      </c>
      <c r="H47" s="33">
        <v>1421</v>
      </c>
      <c r="I47" s="33">
        <v>200</v>
      </c>
      <c r="J47" s="33">
        <v>26</v>
      </c>
      <c r="K47" s="33">
        <v>8</v>
      </c>
      <c r="L47" s="33">
        <v>126.5</v>
      </c>
      <c r="M47" s="33">
        <v>58</v>
      </c>
      <c r="N47" s="33">
        <v>76.5</v>
      </c>
      <c r="O47" s="33">
        <v>347.5</v>
      </c>
      <c r="P47" s="33">
        <v>141.5</v>
      </c>
      <c r="Q47" s="33">
        <v>62.5</v>
      </c>
      <c r="R47" s="33">
        <v>50.5</v>
      </c>
      <c r="S47" s="33">
        <v>59</v>
      </c>
      <c r="T47" s="33">
        <v>21.5</v>
      </c>
      <c r="U47" s="33">
        <v>37.5</v>
      </c>
      <c r="V47" s="33">
        <v>10</v>
      </c>
      <c r="W47" s="33">
        <v>37.5</v>
      </c>
      <c r="X47" s="33">
        <v>58</v>
      </c>
      <c r="Y47" s="33">
        <v>93</v>
      </c>
      <c r="Z47" s="33">
        <v>126</v>
      </c>
      <c r="AA47" s="33">
        <v>16.5</v>
      </c>
      <c r="AB47" s="33">
        <v>65</v>
      </c>
      <c r="AC47" s="33">
        <v>230</v>
      </c>
      <c r="AD47" s="33">
        <v>40.5</v>
      </c>
      <c r="AE47" s="33">
        <v>72.5</v>
      </c>
      <c r="AF47" s="33">
        <v>14</v>
      </c>
      <c r="AG47" s="33">
        <v>49.5</v>
      </c>
      <c r="AH47" s="33">
        <v>48.5</v>
      </c>
      <c r="AI47" s="33">
        <v>98.5</v>
      </c>
      <c r="AJ47" s="33">
        <v>41</v>
      </c>
      <c r="AK47" s="33">
        <v>46</v>
      </c>
      <c r="AL47" s="33">
        <v>97</v>
      </c>
      <c r="AM47" s="33">
        <v>57</v>
      </c>
      <c r="AN47" s="33">
        <v>982.5</v>
      </c>
      <c r="AO47" s="33">
        <v>67</v>
      </c>
      <c r="AP47" s="33">
        <v>6.5</v>
      </c>
      <c r="AQ47" s="33">
        <v>30</v>
      </c>
      <c r="AR47" s="33">
        <v>34</v>
      </c>
      <c r="AS47" s="33">
        <v>44</v>
      </c>
      <c r="AT47" s="33">
        <v>267</v>
      </c>
      <c r="AU47" s="33">
        <v>100</v>
      </c>
      <c r="AV47" s="33">
        <v>8.5</v>
      </c>
      <c r="AW47" s="33">
        <v>73.5</v>
      </c>
      <c r="AX47" s="33">
        <v>5</v>
      </c>
      <c r="AY47" s="33">
        <v>6.5</v>
      </c>
      <c r="AZ47" s="33">
        <v>57.5</v>
      </c>
      <c r="BA47" s="33">
        <v>57</v>
      </c>
      <c r="BB47" s="33">
        <v>5.5</v>
      </c>
      <c r="BC47" s="33">
        <v>8</v>
      </c>
      <c r="BD47" s="33">
        <v>46</v>
      </c>
      <c r="BE47" s="33">
        <v>0</v>
      </c>
      <c r="BF47" s="33">
        <v>0</v>
      </c>
      <c r="BG47" s="33">
        <v>0</v>
      </c>
      <c r="BH47" s="33">
        <v>1</v>
      </c>
      <c r="BI47" s="33">
        <v>8.5</v>
      </c>
      <c r="BJ47" s="33">
        <v>0</v>
      </c>
      <c r="BK47" s="33">
        <v>2</v>
      </c>
      <c r="BL47" s="33">
        <v>1</v>
      </c>
      <c r="BM47" s="33">
        <v>0</v>
      </c>
      <c r="BN47" s="33">
        <v>0</v>
      </c>
      <c r="BO47" s="30">
        <f t="shared" si="0"/>
        <v>66.5</v>
      </c>
      <c r="BP47" s="33">
        <v>96.5</v>
      </c>
      <c r="BQ47" s="30">
        <f t="shared" si="1"/>
        <v>185.5</v>
      </c>
      <c r="BR47" s="34">
        <v>6400</v>
      </c>
      <c r="BS47" s="3">
        <f t="shared" si="2"/>
        <v>6400</v>
      </c>
      <c r="BT47" s="3">
        <v>0</v>
      </c>
      <c r="BW47">
        <f t="shared" si="4"/>
        <v>73441</v>
      </c>
      <c r="BX47" s="25">
        <f t="shared" si="10"/>
        <v>-9.7820444540325235E-3</v>
      </c>
      <c r="CD47">
        <f t="shared" si="5"/>
        <v>16455</v>
      </c>
      <c r="CE47">
        <f t="shared" si="6"/>
        <v>10817.5</v>
      </c>
      <c r="CF47">
        <f t="shared" si="7"/>
        <v>3034</v>
      </c>
      <c r="CG47">
        <f t="shared" si="8"/>
        <v>1884.5</v>
      </c>
      <c r="CH47">
        <f t="shared" si="9"/>
        <v>3890.5</v>
      </c>
      <c r="CZ47" s="82">
        <v>31444</v>
      </c>
      <c r="DA47" s="6">
        <f t="shared" si="11"/>
        <v>6206.0138888888887</v>
      </c>
      <c r="DB47" s="6">
        <f t="shared" si="3"/>
        <v>6120.083333333333</v>
      </c>
      <c r="DC47" s="84">
        <f t="shared" si="12"/>
        <v>6400</v>
      </c>
    </row>
    <row r="48" spans="2:107" x14ac:dyDescent="0.3">
      <c r="B48" s="59" t="s">
        <v>125</v>
      </c>
      <c r="C48" s="21" t="s">
        <v>445</v>
      </c>
      <c r="D48" s="3">
        <v>25</v>
      </c>
      <c r="E48" s="3">
        <v>228</v>
      </c>
      <c r="F48" s="3">
        <v>145</v>
      </c>
      <c r="G48" s="3">
        <v>25</v>
      </c>
      <c r="H48" s="3">
        <v>1282</v>
      </c>
      <c r="I48" s="3">
        <v>169</v>
      </c>
      <c r="J48" s="3">
        <v>20</v>
      </c>
      <c r="K48" s="3">
        <v>6</v>
      </c>
      <c r="L48" s="3">
        <v>113</v>
      </c>
      <c r="M48" s="3">
        <v>57</v>
      </c>
      <c r="N48" s="3">
        <v>65</v>
      </c>
      <c r="O48" s="3">
        <v>310</v>
      </c>
      <c r="P48" s="3">
        <v>123</v>
      </c>
      <c r="Q48" s="3">
        <v>52</v>
      </c>
      <c r="R48" s="3">
        <v>55</v>
      </c>
      <c r="S48" s="3">
        <v>53</v>
      </c>
      <c r="T48" s="3">
        <v>18</v>
      </c>
      <c r="U48" s="3">
        <v>36</v>
      </c>
      <c r="V48" s="3">
        <v>11</v>
      </c>
      <c r="W48" s="3">
        <v>32</v>
      </c>
      <c r="X48" s="3">
        <v>50</v>
      </c>
      <c r="Y48" s="3">
        <v>83</v>
      </c>
      <c r="Z48" s="3">
        <v>110</v>
      </c>
      <c r="AA48" s="3">
        <v>11</v>
      </c>
      <c r="AB48" s="3">
        <v>66</v>
      </c>
      <c r="AC48" s="3">
        <v>200</v>
      </c>
      <c r="AD48" s="3">
        <v>34</v>
      </c>
      <c r="AE48" s="3">
        <v>65</v>
      </c>
      <c r="AF48" s="3">
        <v>17</v>
      </c>
      <c r="AG48" s="3">
        <v>47</v>
      </c>
      <c r="AH48" s="3">
        <v>46</v>
      </c>
      <c r="AI48" s="3">
        <v>82</v>
      </c>
      <c r="AJ48" s="3">
        <v>44</v>
      </c>
      <c r="AK48" s="3">
        <v>48</v>
      </c>
      <c r="AL48" s="3">
        <v>81</v>
      </c>
      <c r="AM48" s="3">
        <v>51</v>
      </c>
      <c r="AN48" s="3">
        <v>933</v>
      </c>
      <c r="AO48" s="3">
        <v>58</v>
      </c>
      <c r="AP48" s="3">
        <v>6</v>
      </c>
      <c r="AQ48" s="3">
        <v>26</v>
      </c>
      <c r="AR48" s="3">
        <v>34</v>
      </c>
      <c r="AS48" s="3">
        <v>42</v>
      </c>
      <c r="AT48" s="3">
        <v>248</v>
      </c>
      <c r="AU48" s="3">
        <v>91</v>
      </c>
      <c r="AV48" s="3">
        <v>5</v>
      </c>
      <c r="AW48" s="3">
        <v>61</v>
      </c>
      <c r="AX48" s="3">
        <v>1</v>
      </c>
      <c r="AY48" s="3">
        <v>7</v>
      </c>
      <c r="AZ48" s="3">
        <v>48</v>
      </c>
      <c r="BA48" s="3">
        <v>50</v>
      </c>
      <c r="BB48" s="3">
        <v>5</v>
      </c>
      <c r="BC48" s="3">
        <v>6</v>
      </c>
      <c r="BD48" s="3">
        <v>41</v>
      </c>
      <c r="BE48" s="3">
        <v>0</v>
      </c>
      <c r="BF48" s="3">
        <v>0</v>
      </c>
      <c r="BG48" s="3">
        <v>0</v>
      </c>
      <c r="BH48" s="3">
        <v>1</v>
      </c>
      <c r="BI48" s="3">
        <v>10</v>
      </c>
      <c r="BJ48" s="3">
        <v>0</v>
      </c>
      <c r="BK48" s="3">
        <v>2</v>
      </c>
      <c r="BL48" s="3">
        <v>0</v>
      </c>
      <c r="BM48" s="3">
        <v>0</v>
      </c>
      <c r="BN48" s="3">
        <v>0</v>
      </c>
      <c r="BO48" s="30">
        <f t="shared" si="0"/>
        <v>60</v>
      </c>
      <c r="BP48" s="3">
        <v>97</v>
      </c>
      <c r="BQ48" s="30">
        <f t="shared" si="1"/>
        <v>154</v>
      </c>
      <c r="BR48" s="31">
        <v>5786</v>
      </c>
      <c r="BS48" s="3">
        <f t="shared" si="2"/>
        <v>5786</v>
      </c>
      <c r="BT48" s="3">
        <v>0</v>
      </c>
      <c r="BU48" s="39">
        <v>31500</v>
      </c>
      <c r="BW48">
        <f t="shared" si="4"/>
        <v>73488</v>
      </c>
      <c r="BX48" s="25">
        <f t="shared" si="10"/>
        <v>-5.5549165409310985E-3</v>
      </c>
      <c r="CD48">
        <f t="shared" si="5"/>
        <v>16442</v>
      </c>
      <c r="CE48">
        <f t="shared" si="6"/>
        <v>10865.5</v>
      </c>
      <c r="CF48">
        <f t="shared" si="7"/>
        <v>3068</v>
      </c>
      <c r="CG48">
        <f t="shared" si="8"/>
        <v>1886.5</v>
      </c>
      <c r="CH48">
        <f t="shared" si="9"/>
        <v>3874.5</v>
      </c>
      <c r="CZ48" s="82">
        <v>31472</v>
      </c>
      <c r="DA48" s="6">
        <f t="shared" si="11"/>
        <v>6170.5972222222226</v>
      </c>
      <c r="DB48" s="6">
        <f t="shared" si="3"/>
        <v>6124</v>
      </c>
      <c r="DC48" s="84">
        <f t="shared" si="12"/>
        <v>5786</v>
      </c>
    </row>
    <row r="49" spans="2:107" x14ac:dyDescent="0.3">
      <c r="B49" s="59" t="s">
        <v>126</v>
      </c>
      <c r="C49" s="21" t="s">
        <v>446</v>
      </c>
      <c r="D49" s="3">
        <v>17</v>
      </c>
      <c r="E49" s="3">
        <v>203</v>
      </c>
      <c r="F49" s="3">
        <v>138</v>
      </c>
      <c r="G49" s="3">
        <v>38</v>
      </c>
      <c r="H49" s="3">
        <v>1218</v>
      </c>
      <c r="I49" s="3">
        <v>186</v>
      </c>
      <c r="J49" s="3">
        <v>22</v>
      </c>
      <c r="K49" s="3">
        <v>2</v>
      </c>
      <c r="L49" s="3">
        <v>101</v>
      </c>
      <c r="M49" s="3">
        <v>45</v>
      </c>
      <c r="N49" s="3">
        <v>53</v>
      </c>
      <c r="O49" s="3">
        <v>326</v>
      </c>
      <c r="P49" s="3">
        <v>129</v>
      </c>
      <c r="Q49" s="3">
        <v>58</v>
      </c>
      <c r="R49" s="3">
        <v>46</v>
      </c>
      <c r="S49" s="3">
        <v>48</v>
      </c>
      <c r="T49" s="3">
        <v>21</v>
      </c>
      <c r="U49" s="3">
        <v>38</v>
      </c>
      <c r="V49" s="3">
        <v>11</v>
      </c>
      <c r="W49" s="3">
        <v>27</v>
      </c>
      <c r="X49" s="3">
        <v>62</v>
      </c>
      <c r="Y49" s="3">
        <v>89</v>
      </c>
      <c r="Z49" s="3">
        <v>112</v>
      </c>
      <c r="AA49" s="3">
        <v>13</v>
      </c>
      <c r="AB49" s="3">
        <v>57</v>
      </c>
      <c r="AC49" s="3">
        <v>198</v>
      </c>
      <c r="AD49" s="3">
        <v>20</v>
      </c>
      <c r="AE49" s="3">
        <v>79</v>
      </c>
      <c r="AF49" s="3">
        <v>18</v>
      </c>
      <c r="AG49" s="3">
        <v>45</v>
      </c>
      <c r="AH49" s="3">
        <v>45</v>
      </c>
      <c r="AI49" s="3">
        <v>87</v>
      </c>
      <c r="AJ49" s="3">
        <v>41</v>
      </c>
      <c r="AK49" s="3">
        <v>34</v>
      </c>
      <c r="AL49" s="3">
        <v>86</v>
      </c>
      <c r="AM49" s="3">
        <v>47</v>
      </c>
      <c r="AN49" s="3">
        <v>931</v>
      </c>
      <c r="AO49" s="3">
        <v>55</v>
      </c>
      <c r="AP49" s="3">
        <v>5</v>
      </c>
      <c r="AQ49" s="3">
        <v>31</v>
      </c>
      <c r="AR49" s="3">
        <v>31</v>
      </c>
      <c r="AS49" s="3">
        <v>38</v>
      </c>
      <c r="AT49" s="3">
        <v>230</v>
      </c>
      <c r="AU49" s="3">
        <v>111</v>
      </c>
      <c r="AV49" s="3">
        <v>9</v>
      </c>
      <c r="AW49" s="3">
        <v>57</v>
      </c>
      <c r="AX49" s="3">
        <v>4</v>
      </c>
      <c r="AY49" s="3">
        <v>10</v>
      </c>
      <c r="AZ49" s="3">
        <v>58</v>
      </c>
      <c r="BA49" s="3">
        <v>55</v>
      </c>
      <c r="BB49" s="3">
        <v>4</v>
      </c>
      <c r="BC49" s="3">
        <v>13</v>
      </c>
      <c r="BD49" s="3">
        <v>37</v>
      </c>
      <c r="BE49" s="3">
        <v>0</v>
      </c>
      <c r="BF49" s="3">
        <v>0</v>
      </c>
      <c r="BG49" s="3">
        <v>0</v>
      </c>
      <c r="BH49" s="3">
        <v>0</v>
      </c>
      <c r="BI49" s="3">
        <v>7</v>
      </c>
      <c r="BJ49" s="3">
        <v>0</v>
      </c>
      <c r="BK49" s="3">
        <v>1</v>
      </c>
      <c r="BL49" s="3">
        <v>2</v>
      </c>
      <c r="BM49" s="3">
        <v>0</v>
      </c>
      <c r="BN49" s="3">
        <v>0</v>
      </c>
      <c r="BO49" s="30">
        <f t="shared" si="0"/>
        <v>60</v>
      </c>
      <c r="BP49" s="3">
        <v>98</v>
      </c>
      <c r="BQ49" s="30">
        <f t="shared" si="1"/>
        <v>166</v>
      </c>
      <c r="BR49" s="31">
        <v>5713</v>
      </c>
      <c r="BS49" s="3">
        <f t="shared" si="2"/>
        <v>5713</v>
      </c>
      <c r="BT49" s="3">
        <v>0</v>
      </c>
      <c r="BU49" s="39">
        <v>31528</v>
      </c>
      <c r="BW49">
        <f t="shared" si="4"/>
        <v>73880</v>
      </c>
      <c r="BX49" s="25">
        <f t="shared" si="10"/>
        <v>7.5072106041906839E-3</v>
      </c>
      <c r="CD49">
        <f t="shared" si="5"/>
        <v>16488</v>
      </c>
      <c r="CE49">
        <f t="shared" si="6"/>
        <v>10972.5</v>
      </c>
      <c r="CF49">
        <f t="shared" si="7"/>
        <v>3085</v>
      </c>
      <c r="CG49">
        <f t="shared" si="8"/>
        <v>1894.5</v>
      </c>
      <c r="CH49">
        <f t="shared" si="9"/>
        <v>3901.5</v>
      </c>
      <c r="CZ49" s="82">
        <v>31503</v>
      </c>
      <c r="DA49" s="6">
        <f t="shared" si="11"/>
        <v>6173.541666666667</v>
      </c>
      <c r="DB49" s="6">
        <f t="shared" si="3"/>
        <v>6156.666666666667</v>
      </c>
      <c r="DC49" s="84">
        <f t="shared" si="12"/>
        <v>5713</v>
      </c>
    </row>
    <row r="50" spans="2:107" x14ac:dyDescent="0.3">
      <c r="B50" s="60" t="s">
        <v>127</v>
      </c>
      <c r="C50" s="32" t="s">
        <v>447</v>
      </c>
      <c r="D50" s="33">
        <v>16</v>
      </c>
      <c r="E50" s="33">
        <v>211.5</v>
      </c>
      <c r="F50" s="33">
        <v>146</v>
      </c>
      <c r="G50" s="33">
        <v>32.5</v>
      </c>
      <c r="H50" s="33">
        <v>1227.5</v>
      </c>
      <c r="I50" s="33">
        <v>198.5</v>
      </c>
      <c r="J50" s="33">
        <v>24.5</v>
      </c>
      <c r="K50" s="33">
        <v>1</v>
      </c>
      <c r="L50" s="33">
        <v>101</v>
      </c>
      <c r="M50" s="33">
        <v>45.5</v>
      </c>
      <c r="N50" s="33">
        <v>56.5</v>
      </c>
      <c r="O50" s="33">
        <v>331</v>
      </c>
      <c r="P50" s="33">
        <v>130</v>
      </c>
      <c r="Q50" s="33">
        <v>56</v>
      </c>
      <c r="R50" s="33">
        <v>50</v>
      </c>
      <c r="S50" s="33">
        <v>54</v>
      </c>
      <c r="T50" s="33">
        <v>19</v>
      </c>
      <c r="U50" s="33">
        <v>45</v>
      </c>
      <c r="V50" s="33">
        <v>12.5</v>
      </c>
      <c r="W50" s="33">
        <v>31.5</v>
      </c>
      <c r="X50" s="33">
        <v>60</v>
      </c>
      <c r="Y50" s="33">
        <v>78</v>
      </c>
      <c r="Z50" s="33">
        <v>113</v>
      </c>
      <c r="AA50" s="33">
        <v>13</v>
      </c>
      <c r="AB50" s="33">
        <v>60.5</v>
      </c>
      <c r="AC50" s="33">
        <v>195</v>
      </c>
      <c r="AD50" s="33">
        <v>27.5</v>
      </c>
      <c r="AE50" s="33">
        <v>76.5</v>
      </c>
      <c r="AF50" s="33">
        <v>16</v>
      </c>
      <c r="AG50" s="33">
        <v>44.5</v>
      </c>
      <c r="AH50" s="33">
        <v>48.5</v>
      </c>
      <c r="AI50" s="33">
        <v>74.5</v>
      </c>
      <c r="AJ50" s="33">
        <v>41.5</v>
      </c>
      <c r="AK50" s="33">
        <v>36</v>
      </c>
      <c r="AL50" s="33">
        <v>83</v>
      </c>
      <c r="AM50" s="33">
        <v>50.5</v>
      </c>
      <c r="AN50" s="33">
        <v>891.5</v>
      </c>
      <c r="AO50" s="33">
        <v>53.5</v>
      </c>
      <c r="AP50" s="33">
        <v>7.5</v>
      </c>
      <c r="AQ50" s="33">
        <v>24.5</v>
      </c>
      <c r="AR50" s="33">
        <v>24.5</v>
      </c>
      <c r="AS50" s="33">
        <v>32.5</v>
      </c>
      <c r="AT50" s="33">
        <v>238.5</v>
      </c>
      <c r="AU50" s="33">
        <v>94.5</v>
      </c>
      <c r="AV50" s="33">
        <v>5.5</v>
      </c>
      <c r="AW50" s="33">
        <v>71</v>
      </c>
      <c r="AX50" s="33">
        <v>4.5</v>
      </c>
      <c r="AY50" s="33">
        <v>10.5</v>
      </c>
      <c r="AZ50" s="33">
        <v>57.5</v>
      </c>
      <c r="BA50" s="33">
        <v>50.5</v>
      </c>
      <c r="BB50" s="33">
        <v>4.5</v>
      </c>
      <c r="BC50" s="33">
        <v>8.5</v>
      </c>
      <c r="BD50" s="33">
        <v>35.5</v>
      </c>
      <c r="BE50" s="33">
        <v>0</v>
      </c>
      <c r="BF50" s="33">
        <v>0</v>
      </c>
      <c r="BG50" s="33">
        <v>0</v>
      </c>
      <c r="BH50" s="33">
        <v>0</v>
      </c>
      <c r="BI50" s="33">
        <v>6</v>
      </c>
      <c r="BJ50" s="33">
        <v>0</v>
      </c>
      <c r="BK50" s="33">
        <v>1</v>
      </c>
      <c r="BL50" s="33">
        <v>2</v>
      </c>
      <c r="BM50" s="33">
        <v>0</v>
      </c>
      <c r="BN50" s="33">
        <v>0</v>
      </c>
      <c r="BO50" s="30">
        <f t="shared" si="0"/>
        <v>53</v>
      </c>
      <c r="BP50" s="33">
        <v>102.5</v>
      </c>
      <c r="BQ50" s="30">
        <f t="shared" si="1"/>
        <v>167</v>
      </c>
      <c r="BR50" s="34">
        <v>5701</v>
      </c>
      <c r="BS50" s="3">
        <f t="shared" si="2"/>
        <v>5701</v>
      </c>
      <c r="BT50" s="3">
        <v>0</v>
      </c>
      <c r="BW50">
        <f t="shared" si="4"/>
        <v>73257</v>
      </c>
      <c r="BX50" s="25">
        <f t="shared" si="10"/>
        <v>-3.2315343325011181E-3</v>
      </c>
      <c r="CD50">
        <f t="shared" si="5"/>
        <v>16261.5</v>
      </c>
      <c r="CE50">
        <f t="shared" si="6"/>
        <v>10871</v>
      </c>
      <c r="CF50">
        <f t="shared" si="7"/>
        <v>3093.5</v>
      </c>
      <c r="CG50">
        <f t="shared" si="8"/>
        <v>1887.5</v>
      </c>
      <c r="CH50">
        <f t="shared" si="9"/>
        <v>3893.5</v>
      </c>
      <c r="CZ50" s="82">
        <v>31533</v>
      </c>
      <c r="DA50" s="6">
        <f t="shared" si="11"/>
        <v>6190.0972222222226</v>
      </c>
      <c r="DB50" s="6">
        <f t="shared" si="3"/>
        <v>6104.75</v>
      </c>
      <c r="DC50" s="84">
        <f t="shared" si="12"/>
        <v>5701</v>
      </c>
    </row>
    <row r="51" spans="2:107" x14ac:dyDescent="0.3">
      <c r="B51" s="59" t="s">
        <v>128</v>
      </c>
      <c r="C51" s="21" t="s">
        <v>448</v>
      </c>
      <c r="D51" s="3">
        <v>15</v>
      </c>
      <c r="E51" s="3">
        <v>220</v>
      </c>
      <c r="F51" s="3">
        <v>154</v>
      </c>
      <c r="G51" s="3">
        <v>27</v>
      </c>
      <c r="H51" s="3">
        <v>1237</v>
      </c>
      <c r="I51" s="3">
        <v>211</v>
      </c>
      <c r="J51" s="3">
        <v>27</v>
      </c>
      <c r="K51" s="3">
        <v>0</v>
      </c>
      <c r="L51" s="3">
        <v>101</v>
      </c>
      <c r="M51" s="3">
        <v>46</v>
      </c>
      <c r="N51" s="3">
        <v>60</v>
      </c>
      <c r="O51" s="3">
        <v>336</v>
      </c>
      <c r="P51" s="3">
        <v>131</v>
      </c>
      <c r="Q51" s="3">
        <v>54</v>
      </c>
      <c r="R51" s="3">
        <v>54</v>
      </c>
      <c r="S51" s="3">
        <v>60</v>
      </c>
      <c r="T51" s="3">
        <v>17</v>
      </c>
      <c r="U51" s="3">
        <v>52</v>
      </c>
      <c r="V51" s="3">
        <v>14</v>
      </c>
      <c r="W51" s="3">
        <v>36</v>
      </c>
      <c r="X51" s="3">
        <v>58</v>
      </c>
      <c r="Y51" s="3">
        <v>67</v>
      </c>
      <c r="Z51" s="3">
        <v>114</v>
      </c>
      <c r="AA51" s="3">
        <v>13</v>
      </c>
      <c r="AB51" s="3">
        <v>64</v>
      </c>
      <c r="AC51" s="3">
        <v>192</v>
      </c>
      <c r="AD51" s="3">
        <v>35</v>
      </c>
      <c r="AE51" s="3">
        <v>74</v>
      </c>
      <c r="AF51" s="3">
        <v>14</v>
      </c>
      <c r="AG51" s="3">
        <v>44</v>
      </c>
      <c r="AH51" s="3">
        <v>52</v>
      </c>
      <c r="AI51" s="3">
        <v>62</v>
      </c>
      <c r="AJ51" s="3">
        <v>42</v>
      </c>
      <c r="AK51" s="3">
        <v>38</v>
      </c>
      <c r="AL51" s="3">
        <v>80</v>
      </c>
      <c r="AM51" s="3">
        <v>54</v>
      </c>
      <c r="AN51" s="3">
        <v>852</v>
      </c>
      <c r="AO51" s="3">
        <v>52</v>
      </c>
      <c r="AP51" s="3">
        <v>10</v>
      </c>
      <c r="AQ51" s="3">
        <v>18</v>
      </c>
      <c r="AR51" s="3">
        <v>18</v>
      </c>
      <c r="AS51" s="3">
        <v>27</v>
      </c>
      <c r="AT51" s="3">
        <v>247</v>
      </c>
      <c r="AU51" s="3">
        <v>78</v>
      </c>
      <c r="AV51" s="3">
        <v>2</v>
      </c>
      <c r="AW51" s="3">
        <v>85</v>
      </c>
      <c r="AX51" s="3">
        <v>5</v>
      </c>
      <c r="AY51" s="3">
        <v>11</v>
      </c>
      <c r="AZ51" s="3">
        <v>57</v>
      </c>
      <c r="BA51" s="3">
        <v>46</v>
      </c>
      <c r="BB51" s="3">
        <v>5</v>
      </c>
      <c r="BC51" s="3">
        <v>4</v>
      </c>
      <c r="BD51" s="3">
        <v>34</v>
      </c>
      <c r="BE51" s="3">
        <v>0</v>
      </c>
      <c r="BF51" s="3">
        <v>0</v>
      </c>
      <c r="BG51" s="3">
        <v>0</v>
      </c>
      <c r="BH51" s="3">
        <v>0</v>
      </c>
      <c r="BI51" s="3">
        <v>5</v>
      </c>
      <c r="BJ51" s="3">
        <v>0</v>
      </c>
      <c r="BK51" s="3">
        <v>1</v>
      </c>
      <c r="BL51" s="3">
        <v>2</v>
      </c>
      <c r="BM51" s="3">
        <v>0</v>
      </c>
      <c r="BN51" s="3">
        <v>0</v>
      </c>
      <c r="BO51" s="30">
        <f t="shared" si="0"/>
        <v>46</v>
      </c>
      <c r="BP51" s="3">
        <v>107</v>
      </c>
      <c r="BQ51" s="30">
        <f t="shared" si="1"/>
        <v>168</v>
      </c>
      <c r="BR51" s="31">
        <v>5689</v>
      </c>
      <c r="BS51" s="3">
        <f t="shared" si="2"/>
        <v>5689</v>
      </c>
      <c r="BT51" s="3">
        <v>0</v>
      </c>
      <c r="BU51" s="39">
        <v>31591</v>
      </c>
      <c r="BW51">
        <f t="shared" si="4"/>
        <v>73652</v>
      </c>
      <c r="BX51" s="25">
        <f t="shared" si="10"/>
        <v>1.7848135377726893E-2</v>
      </c>
      <c r="CD51">
        <f t="shared" si="5"/>
        <v>16357.5</v>
      </c>
      <c r="CE51">
        <f t="shared" si="6"/>
        <v>10903</v>
      </c>
      <c r="CF51">
        <f t="shared" si="7"/>
        <v>3141.5</v>
      </c>
      <c r="CG51">
        <f t="shared" si="8"/>
        <v>1914.5</v>
      </c>
      <c r="CH51">
        <f t="shared" si="9"/>
        <v>3892.5</v>
      </c>
      <c r="CZ51" s="82">
        <v>31564</v>
      </c>
      <c r="DA51" s="6">
        <f t="shared" si="11"/>
        <v>6169.9027777777774</v>
      </c>
      <c r="DB51" s="6">
        <f t="shared" si="3"/>
        <v>6137.666666666667</v>
      </c>
      <c r="DC51" s="84">
        <f t="shared" si="12"/>
        <v>5689</v>
      </c>
    </row>
    <row r="52" spans="2:107" x14ac:dyDescent="0.3">
      <c r="B52" s="59" t="s">
        <v>129</v>
      </c>
      <c r="C52" s="21" t="s">
        <v>452</v>
      </c>
      <c r="D52" s="3">
        <v>39</v>
      </c>
      <c r="E52" s="3">
        <v>305</v>
      </c>
      <c r="F52" s="3">
        <v>200</v>
      </c>
      <c r="G52" s="3">
        <v>34</v>
      </c>
      <c r="H52" s="3">
        <v>1587</v>
      </c>
      <c r="I52" s="3">
        <v>210</v>
      </c>
      <c r="J52" s="3">
        <v>38</v>
      </c>
      <c r="K52" s="3">
        <v>5</v>
      </c>
      <c r="L52" s="3">
        <v>156</v>
      </c>
      <c r="M52" s="3">
        <v>58</v>
      </c>
      <c r="N52" s="3">
        <v>109</v>
      </c>
      <c r="O52" s="3">
        <v>417</v>
      </c>
      <c r="P52" s="3">
        <v>164</v>
      </c>
      <c r="Q52" s="3">
        <v>63</v>
      </c>
      <c r="R52" s="3">
        <v>65</v>
      </c>
      <c r="S52" s="3">
        <v>85</v>
      </c>
      <c r="T52" s="3">
        <v>22</v>
      </c>
      <c r="U52" s="3">
        <v>58</v>
      </c>
      <c r="V52" s="3">
        <v>7</v>
      </c>
      <c r="W52" s="3">
        <v>36</v>
      </c>
      <c r="X52" s="3">
        <v>48</v>
      </c>
      <c r="Y52" s="3">
        <v>118</v>
      </c>
      <c r="Z52" s="3">
        <v>136</v>
      </c>
      <c r="AA52" s="3">
        <v>13</v>
      </c>
      <c r="AB52" s="3">
        <v>99</v>
      </c>
      <c r="AC52" s="3">
        <v>243</v>
      </c>
      <c r="AD52" s="3">
        <v>46</v>
      </c>
      <c r="AE52" s="3">
        <v>91</v>
      </c>
      <c r="AF52" s="3">
        <v>16</v>
      </c>
      <c r="AG52" s="3">
        <v>63</v>
      </c>
      <c r="AH52" s="3">
        <v>58</v>
      </c>
      <c r="AI52" s="3">
        <v>114</v>
      </c>
      <c r="AJ52" s="3">
        <v>56</v>
      </c>
      <c r="AK52" s="3">
        <v>60</v>
      </c>
      <c r="AL52" s="3">
        <v>118</v>
      </c>
      <c r="AM52" s="3">
        <v>76</v>
      </c>
      <c r="AN52" s="3">
        <v>1114</v>
      </c>
      <c r="AO52" s="3">
        <v>63</v>
      </c>
      <c r="AP52" s="3">
        <v>7</v>
      </c>
      <c r="AQ52" s="3">
        <v>35</v>
      </c>
      <c r="AR52" s="3">
        <v>30</v>
      </c>
      <c r="AS52" s="3">
        <v>43</v>
      </c>
      <c r="AT52" s="3">
        <v>342</v>
      </c>
      <c r="AU52" s="3">
        <v>125</v>
      </c>
      <c r="AV52" s="3">
        <v>8</v>
      </c>
      <c r="AW52" s="3">
        <v>97</v>
      </c>
      <c r="AX52" s="3">
        <v>3</v>
      </c>
      <c r="AY52" s="3">
        <v>9</v>
      </c>
      <c r="AZ52" s="3">
        <v>86</v>
      </c>
      <c r="BA52" s="3">
        <v>77</v>
      </c>
      <c r="BB52" s="3">
        <v>5</v>
      </c>
      <c r="BC52" s="3">
        <v>17</v>
      </c>
      <c r="BD52" s="3">
        <v>38</v>
      </c>
      <c r="BE52" s="3">
        <v>0</v>
      </c>
      <c r="BF52" s="3">
        <v>2</v>
      </c>
      <c r="BG52" s="3">
        <v>0</v>
      </c>
      <c r="BH52" s="3">
        <v>1</v>
      </c>
      <c r="BI52" s="3">
        <v>3</v>
      </c>
      <c r="BJ52" s="3">
        <v>0</v>
      </c>
      <c r="BK52" s="3">
        <v>2</v>
      </c>
      <c r="BL52" s="3">
        <v>2</v>
      </c>
      <c r="BM52" s="3">
        <v>0</v>
      </c>
      <c r="BN52" s="3">
        <v>0</v>
      </c>
      <c r="BO52" s="30">
        <f t="shared" si="0"/>
        <v>65</v>
      </c>
      <c r="BP52" s="3">
        <v>142</v>
      </c>
      <c r="BQ52" s="30">
        <f t="shared" si="1"/>
        <v>258</v>
      </c>
      <c r="BR52" s="31">
        <v>7522</v>
      </c>
      <c r="BS52" s="3">
        <f t="shared" si="2"/>
        <v>7522</v>
      </c>
      <c r="BT52" s="3">
        <v>0</v>
      </c>
      <c r="BU52" s="39">
        <v>31626</v>
      </c>
      <c r="BW52">
        <f t="shared" si="4"/>
        <v>74426</v>
      </c>
      <c r="BX52" s="25">
        <f t="shared" si="10"/>
        <v>3.6263514407245845E-2</v>
      </c>
      <c r="CD52">
        <f t="shared" si="5"/>
        <v>16425.5</v>
      </c>
      <c r="CE52">
        <f t="shared" si="6"/>
        <v>11089</v>
      </c>
      <c r="CF52">
        <f t="shared" si="7"/>
        <v>3200.5</v>
      </c>
      <c r="CG52">
        <f t="shared" si="8"/>
        <v>1918.5</v>
      </c>
      <c r="CH52">
        <f t="shared" si="9"/>
        <v>3934.5</v>
      </c>
      <c r="CZ52" s="82">
        <v>31594</v>
      </c>
      <c r="DA52" s="6">
        <f t="shared" si="11"/>
        <v>6186.375</v>
      </c>
      <c r="DB52" s="6">
        <f t="shared" si="3"/>
        <v>6202.166666666667</v>
      </c>
      <c r="DC52" s="84">
        <f t="shared" si="12"/>
        <v>7522</v>
      </c>
    </row>
    <row r="53" spans="2:107" x14ac:dyDescent="0.3">
      <c r="B53" s="59" t="s">
        <v>130</v>
      </c>
      <c r="C53" s="21" t="s">
        <v>438</v>
      </c>
      <c r="D53" s="3">
        <v>27</v>
      </c>
      <c r="E53" s="3">
        <v>242</v>
      </c>
      <c r="F53" s="3">
        <v>155</v>
      </c>
      <c r="G53" s="3">
        <v>25</v>
      </c>
      <c r="H53" s="3">
        <v>1276</v>
      </c>
      <c r="I53" s="3">
        <v>155</v>
      </c>
      <c r="J53" s="3">
        <v>34</v>
      </c>
      <c r="K53" s="3">
        <v>4</v>
      </c>
      <c r="L53" s="3">
        <v>112</v>
      </c>
      <c r="M53" s="3">
        <v>52</v>
      </c>
      <c r="N53" s="3">
        <v>76</v>
      </c>
      <c r="O53" s="3">
        <v>340</v>
      </c>
      <c r="P53" s="3">
        <v>132</v>
      </c>
      <c r="Q53" s="3">
        <v>40</v>
      </c>
      <c r="R53" s="3">
        <v>60</v>
      </c>
      <c r="S53" s="3">
        <v>80</v>
      </c>
      <c r="T53" s="3">
        <v>21</v>
      </c>
      <c r="U53" s="3">
        <v>54</v>
      </c>
      <c r="V53" s="3">
        <v>12</v>
      </c>
      <c r="W53" s="3">
        <v>42</v>
      </c>
      <c r="X53" s="3">
        <v>37</v>
      </c>
      <c r="Y53" s="3">
        <v>100</v>
      </c>
      <c r="Z53" s="3">
        <v>101</v>
      </c>
      <c r="AA53" s="3">
        <v>22</v>
      </c>
      <c r="AB53" s="3">
        <v>66</v>
      </c>
      <c r="AC53" s="3">
        <v>225</v>
      </c>
      <c r="AD53" s="3">
        <v>37</v>
      </c>
      <c r="AE53" s="3">
        <v>58</v>
      </c>
      <c r="AF53" s="3">
        <v>11</v>
      </c>
      <c r="AG53" s="3">
        <v>48</v>
      </c>
      <c r="AH53" s="3">
        <v>44</v>
      </c>
      <c r="AI53" s="3">
        <v>106</v>
      </c>
      <c r="AJ53" s="3">
        <v>45</v>
      </c>
      <c r="AK53" s="3">
        <v>37</v>
      </c>
      <c r="AL53" s="3">
        <v>73</v>
      </c>
      <c r="AM53" s="3">
        <v>51</v>
      </c>
      <c r="AN53" s="3">
        <v>814</v>
      </c>
      <c r="AO53" s="3">
        <v>58</v>
      </c>
      <c r="AP53" s="3">
        <v>7</v>
      </c>
      <c r="AQ53" s="3">
        <v>20</v>
      </c>
      <c r="AR53" s="3">
        <v>17</v>
      </c>
      <c r="AS53" s="3">
        <v>32</v>
      </c>
      <c r="AT53" s="3">
        <v>291</v>
      </c>
      <c r="AU53" s="3">
        <v>115</v>
      </c>
      <c r="AV53" s="3">
        <v>6</v>
      </c>
      <c r="AW53" s="3">
        <v>82</v>
      </c>
      <c r="AX53" s="3">
        <v>9</v>
      </c>
      <c r="AY53" s="3">
        <v>11</v>
      </c>
      <c r="AZ53" s="3">
        <v>68</v>
      </c>
      <c r="BA53" s="3">
        <v>58</v>
      </c>
      <c r="BB53" s="3">
        <v>9</v>
      </c>
      <c r="BC53" s="3">
        <v>11</v>
      </c>
      <c r="BD53" s="3">
        <v>40</v>
      </c>
      <c r="BE53" s="3">
        <v>0</v>
      </c>
      <c r="BF53" s="3">
        <v>0</v>
      </c>
      <c r="BG53" s="3">
        <v>0</v>
      </c>
      <c r="BH53" s="3">
        <v>1</v>
      </c>
      <c r="BI53" s="3">
        <v>7</v>
      </c>
      <c r="BJ53" s="3">
        <v>0</v>
      </c>
      <c r="BK53" s="3">
        <v>0</v>
      </c>
      <c r="BL53" s="3">
        <v>0</v>
      </c>
      <c r="BM53" s="3">
        <v>0</v>
      </c>
      <c r="BN53" s="3">
        <v>1</v>
      </c>
      <c r="BO53" s="30">
        <f t="shared" si="0"/>
        <v>60</v>
      </c>
      <c r="BP53" s="3">
        <v>144</v>
      </c>
      <c r="BQ53" s="30">
        <f t="shared" si="1"/>
        <v>220</v>
      </c>
      <c r="BR53" s="31">
        <v>6021</v>
      </c>
      <c r="BS53" s="3">
        <f t="shared" si="2"/>
        <v>6021</v>
      </c>
      <c r="BT53" s="3">
        <v>0</v>
      </c>
      <c r="BU53" s="39">
        <v>31654</v>
      </c>
      <c r="BW53">
        <f t="shared" si="4"/>
        <v>74920</v>
      </c>
      <c r="BX53" s="25">
        <f t="shared" si="10"/>
        <v>4.634679441073164E-2</v>
      </c>
      <c r="CD53">
        <f t="shared" si="5"/>
        <v>16435.5</v>
      </c>
      <c r="CE53">
        <f t="shared" si="6"/>
        <v>11135</v>
      </c>
      <c r="CF53">
        <f t="shared" si="7"/>
        <v>3221.5</v>
      </c>
      <c r="CG53">
        <f t="shared" si="8"/>
        <v>1933.5</v>
      </c>
      <c r="CH53">
        <f t="shared" si="9"/>
        <v>4003.5</v>
      </c>
      <c r="CZ53" s="82">
        <v>31625</v>
      </c>
      <c r="DA53" s="6">
        <f t="shared" si="11"/>
        <v>6146.9027777777774</v>
      </c>
      <c r="DB53" s="6">
        <f t="shared" si="3"/>
        <v>6243.333333333333</v>
      </c>
      <c r="DC53" s="84">
        <f t="shared" si="12"/>
        <v>6021</v>
      </c>
    </row>
    <row r="54" spans="2:107" x14ac:dyDescent="0.3">
      <c r="B54" s="59" t="s">
        <v>131</v>
      </c>
      <c r="C54" s="21" t="s">
        <v>439</v>
      </c>
      <c r="D54" s="3">
        <v>23</v>
      </c>
      <c r="E54" s="3">
        <v>337</v>
      </c>
      <c r="F54" s="3">
        <v>185</v>
      </c>
      <c r="G54" s="3">
        <v>27</v>
      </c>
      <c r="H54" s="3">
        <v>1609</v>
      </c>
      <c r="I54" s="3">
        <v>225</v>
      </c>
      <c r="J54" s="3">
        <v>40</v>
      </c>
      <c r="K54" s="3">
        <v>4</v>
      </c>
      <c r="L54" s="3">
        <v>125</v>
      </c>
      <c r="M54" s="3">
        <v>67</v>
      </c>
      <c r="N54" s="3">
        <v>99</v>
      </c>
      <c r="O54" s="3">
        <v>401</v>
      </c>
      <c r="P54" s="3">
        <v>157</v>
      </c>
      <c r="Q54" s="3">
        <v>61</v>
      </c>
      <c r="R54" s="3">
        <v>61</v>
      </c>
      <c r="S54" s="3">
        <v>90</v>
      </c>
      <c r="T54" s="3">
        <v>29</v>
      </c>
      <c r="U54" s="3">
        <v>59</v>
      </c>
      <c r="V54" s="3">
        <v>12</v>
      </c>
      <c r="W54" s="3">
        <v>48</v>
      </c>
      <c r="X54" s="3">
        <v>50</v>
      </c>
      <c r="Y54" s="3">
        <v>118</v>
      </c>
      <c r="Z54" s="3">
        <v>144</v>
      </c>
      <c r="AA54" s="3">
        <v>15</v>
      </c>
      <c r="AB54" s="3">
        <v>62</v>
      </c>
      <c r="AC54" s="3">
        <v>270</v>
      </c>
      <c r="AD54" s="3">
        <v>43</v>
      </c>
      <c r="AE54" s="3">
        <v>84</v>
      </c>
      <c r="AF54" s="3">
        <v>17</v>
      </c>
      <c r="AG54" s="3">
        <v>77</v>
      </c>
      <c r="AH54" s="3">
        <v>62</v>
      </c>
      <c r="AI54" s="3">
        <v>102</v>
      </c>
      <c r="AJ54" s="3">
        <v>51</v>
      </c>
      <c r="AK54" s="3">
        <v>53</v>
      </c>
      <c r="AL54" s="3">
        <v>107</v>
      </c>
      <c r="AM54" s="3">
        <v>88</v>
      </c>
      <c r="AN54" s="3">
        <v>1012</v>
      </c>
      <c r="AO54" s="3">
        <v>69</v>
      </c>
      <c r="AP54" s="3">
        <v>12</v>
      </c>
      <c r="AQ54" s="3">
        <v>21</v>
      </c>
      <c r="AR54" s="3">
        <v>34</v>
      </c>
      <c r="AS54" s="3">
        <v>34</v>
      </c>
      <c r="AT54" s="3">
        <v>343</v>
      </c>
      <c r="AU54" s="3">
        <v>137</v>
      </c>
      <c r="AV54" s="3">
        <v>10</v>
      </c>
      <c r="AW54" s="3">
        <v>105</v>
      </c>
      <c r="AX54" s="3">
        <v>14</v>
      </c>
      <c r="AY54" s="3">
        <v>12</v>
      </c>
      <c r="AZ54" s="3">
        <v>63</v>
      </c>
      <c r="BA54" s="3">
        <v>60</v>
      </c>
      <c r="BB54" s="3">
        <v>9</v>
      </c>
      <c r="BC54" s="3">
        <v>12</v>
      </c>
      <c r="BD54" s="3">
        <v>55</v>
      </c>
      <c r="BE54" s="3">
        <v>1</v>
      </c>
      <c r="BF54" s="3">
        <v>0</v>
      </c>
      <c r="BG54" s="3">
        <v>0</v>
      </c>
      <c r="BH54" s="3">
        <v>1</v>
      </c>
      <c r="BI54" s="3">
        <v>8</v>
      </c>
      <c r="BJ54" s="3">
        <v>0</v>
      </c>
      <c r="BK54" s="3">
        <v>0</v>
      </c>
      <c r="BL54" s="3">
        <v>0</v>
      </c>
      <c r="BM54" s="3">
        <v>0</v>
      </c>
      <c r="BN54" s="3">
        <v>1</v>
      </c>
      <c r="BO54" s="30">
        <f t="shared" si="0"/>
        <v>78</v>
      </c>
      <c r="BP54" s="3">
        <v>132</v>
      </c>
      <c r="BQ54" s="30">
        <f t="shared" si="1"/>
        <v>287</v>
      </c>
      <c r="BR54" s="31">
        <v>7434</v>
      </c>
      <c r="BS54" s="3">
        <f t="shared" si="2"/>
        <v>7434</v>
      </c>
      <c r="BT54" s="3">
        <v>0</v>
      </c>
      <c r="BU54" s="39">
        <v>31682</v>
      </c>
      <c r="BW54">
        <f t="shared" si="4"/>
        <v>76017</v>
      </c>
      <c r="BX54" s="25">
        <f t="shared" si="10"/>
        <v>6.1719601106176247E-2</v>
      </c>
      <c r="CD54">
        <f t="shared" si="5"/>
        <v>16618.5</v>
      </c>
      <c r="CE54">
        <f t="shared" si="6"/>
        <v>11314</v>
      </c>
      <c r="CF54">
        <f t="shared" si="7"/>
        <v>3320.5</v>
      </c>
      <c r="CG54">
        <f t="shared" si="8"/>
        <v>1929.5</v>
      </c>
      <c r="CH54">
        <f t="shared" si="9"/>
        <v>4099.5</v>
      </c>
      <c r="CZ54" s="82">
        <v>31656</v>
      </c>
      <c r="DA54" s="6">
        <f t="shared" si="11"/>
        <v>6155.5138888888887</v>
      </c>
      <c r="DB54" s="6">
        <f t="shared" si="3"/>
        <v>6334.75</v>
      </c>
      <c r="DC54" s="84">
        <f t="shared" si="12"/>
        <v>7434</v>
      </c>
    </row>
    <row r="55" spans="2:107" x14ac:dyDescent="0.3">
      <c r="B55" s="59" t="s">
        <v>132</v>
      </c>
      <c r="C55" s="21" t="s">
        <v>440</v>
      </c>
      <c r="D55" s="3">
        <v>27</v>
      </c>
      <c r="E55" s="3">
        <v>391</v>
      </c>
      <c r="F55" s="3">
        <v>229</v>
      </c>
      <c r="G55" s="3">
        <v>46</v>
      </c>
      <c r="H55" s="3">
        <v>1901</v>
      </c>
      <c r="I55" s="3">
        <v>228</v>
      </c>
      <c r="J55" s="3">
        <v>51</v>
      </c>
      <c r="K55" s="3">
        <v>11</v>
      </c>
      <c r="L55" s="3">
        <v>177</v>
      </c>
      <c r="M55" s="3">
        <v>70</v>
      </c>
      <c r="N55" s="3">
        <v>118</v>
      </c>
      <c r="O55" s="3">
        <v>448</v>
      </c>
      <c r="P55" s="3">
        <v>210</v>
      </c>
      <c r="Q55" s="3">
        <v>73</v>
      </c>
      <c r="R55" s="3">
        <v>78</v>
      </c>
      <c r="S55" s="3">
        <v>72</v>
      </c>
      <c r="T55" s="3">
        <v>20</v>
      </c>
      <c r="U55" s="3">
        <v>93</v>
      </c>
      <c r="V55" s="3">
        <v>13</v>
      </c>
      <c r="W55" s="3">
        <v>55</v>
      </c>
      <c r="X55" s="3">
        <v>74</v>
      </c>
      <c r="Y55" s="3">
        <v>172</v>
      </c>
      <c r="Z55" s="3">
        <v>167</v>
      </c>
      <c r="AA55" s="3">
        <v>31</v>
      </c>
      <c r="AB55" s="3">
        <v>82</v>
      </c>
      <c r="AC55" s="3">
        <v>269</v>
      </c>
      <c r="AD55" s="3">
        <v>46</v>
      </c>
      <c r="AE55" s="3">
        <v>93</v>
      </c>
      <c r="AF55" s="3">
        <v>14</v>
      </c>
      <c r="AG55" s="3">
        <v>64</v>
      </c>
      <c r="AH55" s="3">
        <v>76</v>
      </c>
      <c r="AI55" s="3">
        <v>151</v>
      </c>
      <c r="AJ55" s="3">
        <v>67</v>
      </c>
      <c r="AK55" s="3">
        <v>59</v>
      </c>
      <c r="AL55" s="3">
        <v>118</v>
      </c>
      <c r="AM55" s="3">
        <v>80</v>
      </c>
      <c r="AN55" s="3">
        <v>1121</v>
      </c>
      <c r="AO55" s="3">
        <v>84</v>
      </c>
      <c r="AP55" s="3">
        <v>7</v>
      </c>
      <c r="AQ55" s="3">
        <v>46</v>
      </c>
      <c r="AR55" s="3">
        <v>36</v>
      </c>
      <c r="AS55" s="3">
        <v>47</v>
      </c>
      <c r="AT55" s="3">
        <v>399</v>
      </c>
      <c r="AU55" s="3">
        <v>155</v>
      </c>
      <c r="AV55" s="3">
        <v>11</v>
      </c>
      <c r="AW55" s="3">
        <v>101</v>
      </c>
      <c r="AX55" s="3">
        <v>15</v>
      </c>
      <c r="AY55" s="3">
        <v>4</v>
      </c>
      <c r="AZ55" s="3">
        <v>118</v>
      </c>
      <c r="BA55" s="3">
        <v>77</v>
      </c>
      <c r="BB55" s="3">
        <v>8</v>
      </c>
      <c r="BC55" s="3">
        <v>9</v>
      </c>
      <c r="BD55" s="3">
        <v>53</v>
      </c>
      <c r="BE55" s="3">
        <v>0</v>
      </c>
      <c r="BF55" s="3">
        <v>0</v>
      </c>
      <c r="BG55" s="3">
        <v>0</v>
      </c>
      <c r="BH55" s="3">
        <v>0</v>
      </c>
      <c r="BI55" s="3">
        <v>13</v>
      </c>
      <c r="BJ55" s="3">
        <v>0</v>
      </c>
      <c r="BK55" s="3">
        <v>0</v>
      </c>
      <c r="BL55" s="3">
        <v>0</v>
      </c>
      <c r="BM55" s="3">
        <v>0</v>
      </c>
      <c r="BN55" s="3">
        <v>1</v>
      </c>
      <c r="BO55" s="30">
        <f t="shared" si="0"/>
        <v>76</v>
      </c>
      <c r="BP55" s="3">
        <v>117</v>
      </c>
      <c r="BQ55" s="30">
        <f t="shared" si="1"/>
        <v>289</v>
      </c>
      <c r="BR55" s="31">
        <v>8585</v>
      </c>
      <c r="BS55" s="3">
        <f t="shared" si="2"/>
        <v>8585</v>
      </c>
      <c r="BT55" s="3">
        <v>0</v>
      </c>
      <c r="BU55" s="39">
        <v>31717</v>
      </c>
      <c r="BW55">
        <f t="shared" si="4"/>
        <v>75285</v>
      </c>
      <c r="BX55" s="25">
        <f t="shared" si="10"/>
        <v>3.4219853284611412E-2</v>
      </c>
      <c r="CD55">
        <f t="shared" si="5"/>
        <v>16394.5</v>
      </c>
      <c r="CE55">
        <f t="shared" si="6"/>
        <v>11087</v>
      </c>
      <c r="CF55">
        <f t="shared" si="7"/>
        <v>3300.5</v>
      </c>
      <c r="CG55">
        <f t="shared" si="8"/>
        <v>1936.5</v>
      </c>
      <c r="CH55">
        <f t="shared" si="9"/>
        <v>4082.5</v>
      </c>
      <c r="CZ55" s="82">
        <v>31686</v>
      </c>
      <c r="DA55" s="6">
        <f t="shared" si="11"/>
        <v>6207.0972222222226</v>
      </c>
      <c r="DB55" s="6">
        <f t="shared" si="3"/>
        <v>6273.75</v>
      </c>
      <c r="DC55" s="84">
        <f t="shared" si="12"/>
        <v>8585</v>
      </c>
    </row>
    <row r="56" spans="2:107" x14ac:dyDescent="0.3">
      <c r="B56" s="59" t="s">
        <v>133</v>
      </c>
      <c r="C56" s="21" t="s">
        <v>441</v>
      </c>
      <c r="D56" s="3">
        <v>36</v>
      </c>
      <c r="E56" s="3">
        <v>276</v>
      </c>
      <c r="F56" s="3">
        <v>128</v>
      </c>
      <c r="G56" s="3">
        <v>29</v>
      </c>
      <c r="H56" s="3">
        <v>1258</v>
      </c>
      <c r="I56" s="3">
        <v>170</v>
      </c>
      <c r="J56" s="3">
        <v>32</v>
      </c>
      <c r="K56" s="3">
        <v>2</v>
      </c>
      <c r="L56" s="3">
        <v>95</v>
      </c>
      <c r="M56" s="3">
        <v>59</v>
      </c>
      <c r="N56" s="3">
        <v>70</v>
      </c>
      <c r="O56" s="3">
        <v>320</v>
      </c>
      <c r="P56" s="3">
        <v>142</v>
      </c>
      <c r="Q56" s="3">
        <v>53</v>
      </c>
      <c r="R56" s="3">
        <v>50</v>
      </c>
      <c r="S56" s="3">
        <v>39</v>
      </c>
      <c r="T56" s="3">
        <v>17</v>
      </c>
      <c r="U56" s="3">
        <v>46</v>
      </c>
      <c r="V56" s="3">
        <v>10</v>
      </c>
      <c r="W56" s="3">
        <v>26</v>
      </c>
      <c r="X56" s="3">
        <v>49</v>
      </c>
      <c r="Y56" s="3">
        <v>98</v>
      </c>
      <c r="Z56" s="3">
        <v>107</v>
      </c>
      <c r="AA56" s="3">
        <v>18</v>
      </c>
      <c r="AB56" s="3">
        <v>59</v>
      </c>
      <c r="AC56" s="3">
        <v>231</v>
      </c>
      <c r="AD56" s="3">
        <v>47</v>
      </c>
      <c r="AE56" s="3">
        <v>58</v>
      </c>
      <c r="AF56" s="3">
        <v>23</v>
      </c>
      <c r="AG56" s="3">
        <v>31</v>
      </c>
      <c r="AH56" s="3">
        <v>43</v>
      </c>
      <c r="AI56" s="3">
        <v>85</v>
      </c>
      <c r="AJ56" s="3">
        <v>32</v>
      </c>
      <c r="AK56" s="3">
        <v>52</v>
      </c>
      <c r="AL56" s="3">
        <v>83</v>
      </c>
      <c r="AM56" s="3">
        <v>52</v>
      </c>
      <c r="AN56" s="3">
        <v>831</v>
      </c>
      <c r="AO56" s="3">
        <v>45</v>
      </c>
      <c r="AP56" s="3">
        <v>5</v>
      </c>
      <c r="AQ56" s="3">
        <v>40</v>
      </c>
      <c r="AR56" s="3">
        <v>23</v>
      </c>
      <c r="AS56" s="3">
        <v>28</v>
      </c>
      <c r="AT56" s="3">
        <v>242</v>
      </c>
      <c r="AU56" s="3">
        <v>95</v>
      </c>
      <c r="AV56" s="3">
        <v>4</v>
      </c>
      <c r="AW56" s="3">
        <v>77</v>
      </c>
      <c r="AX56" s="3">
        <v>19</v>
      </c>
      <c r="AY56" s="3">
        <v>15</v>
      </c>
      <c r="AZ56" s="3">
        <v>59</v>
      </c>
      <c r="BA56" s="3">
        <v>52</v>
      </c>
      <c r="BB56" s="3">
        <v>4</v>
      </c>
      <c r="BC56" s="3">
        <v>7</v>
      </c>
      <c r="BD56" s="3">
        <v>30</v>
      </c>
      <c r="BE56" s="3">
        <v>2</v>
      </c>
      <c r="BF56" s="3">
        <v>0</v>
      </c>
      <c r="BG56" s="3">
        <v>0</v>
      </c>
      <c r="BH56" s="3">
        <v>1</v>
      </c>
      <c r="BI56" s="3">
        <v>3</v>
      </c>
      <c r="BJ56" s="3">
        <v>0</v>
      </c>
      <c r="BK56" s="3">
        <v>1</v>
      </c>
      <c r="BL56" s="3">
        <v>1</v>
      </c>
      <c r="BM56" s="3">
        <v>0</v>
      </c>
      <c r="BN56" s="3">
        <v>0</v>
      </c>
      <c r="BO56" s="30">
        <f t="shared" si="0"/>
        <v>45</v>
      </c>
      <c r="BP56" s="3">
        <v>107</v>
      </c>
      <c r="BQ56" s="30">
        <f t="shared" si="1"/>
        <v>194</v>
      </c>
      <c r="BR56" s="31">
        <v>5811</v>
      </c>
      <c r="BS56" s="3">
        <f t="shared" si="2"/>
        <v>5811</v>
      </c>
      <c r="BT56" s="3">
        <v>0</v>
      </c>
      <c r="BU56" s="39">
        <v>31745</v>
      </c>
      <c r="BW56">
        <f t="shared" si="4"/>
        <v>76610</v>
      </c>
      <c r="BX56" s="25">
        <f t="shared" si="10"/>
        <v>6.2286807731772864E-2</v>
      </c>
      <c r="CD56">
        <f t="shared" si="5"/>
        <v>16695.5</v>
      </c>
      <c r="CE56">
        <f t="shared" si="6"/>
        <v>11214</v>
      </c>
      <c r="CF56">
        <f t="shared" si="7"/>
        <v>3337.5</v>
      </c>
      <c r="CG56">
        <f t="shared" si="8"/>
        <v>1939.5</v>
      </c>
      <c r="CH56">
        <f t="shared" si="9"/>
        <v>4187.5</v>
      </c>
      <c r="CZ56" s="82">
        <v>31717</v>
      </c>
      <c r="DA56" s="6">
        <f t="shared" si="11"/>
        <v>6178.5972222222226</v>
      </c>
      <c r="DB56" s="6">
        <f t="shared" si="3"/>
        <v>6384.166666666667</v>
      </c>
      <c r="DC56" s="84">
        <f t="shared" si="12"/>
        <v>5811</v>
      </c>
    </row>
    <row r="57" spans="2:107" x14ac:dyDescent="0.3">
      <c r="B57" s="59" t="s">
        <v>134</v>
      </c>
      <c r="C57" s="21" t="s">
        <v>442</v>
      </c>
      <c r="D57" s="3">
        <v>23</v>
      </c>
      <c r="E57" s="3">
        <v>310</v>
      </c>
      <c r="F57" s="3">
        <v>175</v>
      </c>
      <c r="G57" s="3">
        <v>33</v>
      </c>
      <c r="H57" s="3">
        <v>1412</v>
      </c>
      <c r="I57" s="3">
        <v>194</v>
      </c>
      <c r="J57" s="3">
        <v>33</v>
      </c>
      <c r="K57">
        <v>9</v>
      </c>
      <c r="L57" s="3">
        <v>121</v>
      </c>
      <c r="M57" s="3">
        <v>65</v>
      </c>
      <c r="N57" s="3">
        <v>66</v>
      </c>
      <c r="O57" s="3">
        <v>361</v>
      </c>
      <c r="P57" s="3">
        <v>141</v>
      </c>
      <c r="Q57" s="3">
        <v>52</v>
      </c>
      <c r="R57" s="3">
        <v>71</v>
      </c>
      <c r="S57" s="3">
        <v>61</v>
      </c>
      <c r="T57" s="3">
        <v>21</v>
      </c>
      <c r="U57" s="3">
        <v>56</v>
      </c>
      <c r="V57" s="3">
        <v>15</v>
      </c>
      <c r="W57" s="3">
        <v>42</v>
      </c>
      <c r="X57" s="3">
        <v>41</v>
      </c>
      <c r="Y57" s="3">
        <v>83</v>
      </c>
      <c r="Z57" s="3">
        <v>103</v>
      </c>
      <c r="AA57" s="3">
        <v>24</v>
      </c>
      <c r="AB57" s="3">
        <v>55</v>
      </c>
      <c r="AC57" s="3">
        <v>225</v>
      </c>
      <c r="AD57" s="3">
        <v>41</v>
      </c>
      <c r="AE57" s="3">
        <v>80</v>
      </c>
      <c r="AF57" s="3">
        <v>18</v>
      </c>
      <c r="AG57" s="3">
        <v>39</v>
      </c>
      <c r="AH57" s="3">
        <v>48</v>
      </c>
      <c r="AI57" s="3">
        <v>98</v>
      </c>
      <c r="AJ57" s="3">
        <v>56</v>
      </c>
      <c r="AK57" s="3">
        <v>49</v>
      </c>
      <c r="AL57" s="3">
        <v>77</v>
      </c>
      <c r="AM57" s="3">
        <v>82</v>
      </c>
      <c r="AN57" s="3">
        <v>867</v>
      </c>
      <c r="AO57" s="3">
        <v>62</v>
      </c>
      <c r="AP57" s="3">
        <v>5</v>
      </c>
      <c r="AQ57" s="3">
        <v>31</v>
      </c>
      <c r="AR57" s="3">
        <v>35</v>
      </c>
      <c r="AS57">
        <v>38</v>
      </c>
      <c r="AT57" s="3">
        <v>281</v>
      </c>
      <c r="AU57" s="3">
        <v>113</v>
      </c>
      <c r="AV57" s="3">
        <v>5</v>
      </c>
      <c r="AW57" s="3">
        <v>81</v>
      </c>
      <c r="AX57" s="3">
        <v>15</v>
      </c>
      <c r="AY57" s="3">
        <v>8</v>
      </c>
      <c r="AZ57" s="3">
        <v>65</v>
      </c>
      <c r="BA57" s="3">
        <v>51</v>
      </c>
      <c r="BB57" s="3">
        <v>5</v>
      </c>
      <c r="BC57" s="3">
        <v>8</v>
      </c>
      <c r="BD57" s="3">
        <v>35</v>
      </c>
      <c r="BE57" s="3">
        <v>0</v>
      </c>
      <c r="BF57" s="3">
        <v>0</v>
      </c>
      <c r="BG57" s="3">
        <v>0</v>
      </c>
      <c r="BH57" s="3">
        <v>0</v>
      </c>
      <c r="BI57" s="3">
        <v>3</v>
      </c>
      <c r="BJ57" s="3">
        <v>0</v>
      </c>
      <c r="BK57" s="3">
        <v>1</v>
      </c>
      <c r="BL57" s="3">
        <v>0</v>
      </c>
      <c r="BM57" s="3">
        <v>0</v>
      </c>
      <c r="BN57" s="3">
        <v>0</v>
      </c>
      <c r="BO57" s="30">
        <f t="shared" si="0"/>
        <v>47</v>
      </c>
      <c r="BP57" s="3">
        <v>114</v>
      </c>
      <c r="BQ57" s="30">
        <f t="shared" si="1"/>
        <v>194</v>
      </c>
      <c r="BR57" s="31">
        <v>6397</v>
      </c>
      <c r="BS57" s="3">
        <f t="shared" si="2"/>
        <v>6397</v>
      </c>
      <c r="BT57" s="3">
        <v>0</v>
      </c>
      <c r="BU57" s="39">
        <v>31780</v>
      </c>
      <c r="BW57">
        <f t="shared" si="4"/>
        <v>78073</v>
      </c>
      <c r="BX57" s="25">
        <f t="shared" si="10"/>
        <v>7.6200978702874123E-2</v>
      </c>
      <c r="CD57">
        <f t="shared" si="5"/>
        <v>16988.5</v>
      </c>
      <c r="CE57">
        <f t="shared" si="6"/>
        <v>11381</v>
      </c>
      <c r="CF57">
        <f t="shared" si="7"/>
        <v>3414.5</v>
      </c>
      <c r="CG57">
        <f t="shared" si="8"/>
        <v>1982.5</v>
      </c>
      <c r="CH57">
        <f t="shared" si="9"/>
        <v>4322.5</v>
      </c>
      <c r="CZ57" s="82">
        <v>31747</v>
      </c>
      <c r="DA57" s="6">
        <f t="shared" si="11"/>
        <v>6240.291666666667</v>
      </c>
      <c r="DB57" s="6">
        <f t="shared" si="3"/>
        <v>6506.083333333333</v>
      </c>
      <c r="DC57" s="84">
        <f t="shared" si="12"/>
        <v>6397</v>
      </c>
    </row>
    <row r="58" spans="2:107" x14ac:dyDescent="0.3">
      <c r="B58" s="59" t="s">
        <v>135</v>
      </c>
      <c r="C58" s="21" t="s">
        <v>443</v>
      </c>
      <c r="D58" s="3">
        <v>23</v>
      </c>
      <c r="E58" s="3">
        <v>295</v>
      </c>
      <c r="F58" s="3">
        <v>135</v>
      </c>
      <c r="G58" s="3">
        <v>35</v>
      </c>
      <c r="H58" s="3">
        <v>1302</v>
      </c>
      <c r="I58" s="3">
        <v>183</v>
      </c>
      <c r="J58" s="3">
        <v>21</v>
      </c>
      <c r="K58" s="3">
        <v>1</v>
      </c>
      <c r="L58" s="3">
        <v>98</v>
      </c>
      <c r="M58" s="3">
        <v>62</v>
      </c>
      <c r="N58" s="3">
        <v>67</v>
      </c>
      <c r="O58" s="3">
        <v>342</v>
      </c>
      <c r="P58" s="3">
        <v>115</v>
      </c>
      <c r="Q58" s="3">
        <v>41</v>
      </c>
      <c r="R58" s="3">
        <v>46</v>
      </c>
      <c r="S58" s="3">
        <v>39</v>
      </c>
      <c r="T58" s="3">
        <v>22</v>
      </c>
      <c r="U58" s="3">
        <v>36</v>
      </c>
      <c r="V58" s="3">
        <v>11</v>
      </c>
      <c r="W58" s="3">
        <v>36</v>
      </c>
      <c r="X58" s="3">
        <v>49</v>
      </c>
      <c r="Y58" s="3">
        <v>112</v>
      </c>
      <c r="Z58" s="3">
        <v>123</v>
      </c>
      <c r="AA58" s="3">
        <v>11</v>
      </c>
      <c r="AB58" s="3">
        <v>57</v>
      </c>
      <c r="AC58" s="3">
        <v>263</v>
      </c>
      <c r="AD58" s="3">
        <v>31</v>
      </c>
      <c r="AE58" s="3">
        <v>78</v>
      </c>
      <c r="AF58" s="3">
        <v>12</v>
      </c>
      <c r="AG58" s="3">
        <v>35</v>
      </c>
      <c r="AH58" s="3">
        <v>59</v>
      </c>
      <c r="AI58" s="3">
        <v>102</v>
      </c>
      <c r="AJ58" s="3">
        <v>42</v>
      </c>
      <c r="AK58" s="3">
        <v>56</v>
      </c>
      <c r="AL58" s="3">
        <v>64</v>
      </c>
      <c r="AM58" s="3">
        <v>78</v>
      </c>
      <c r="AN58" s="3">
        <v>830</v>
      </c>
      <c r="AO58" s="3">
        <v>44</v>
      </c>
      <c r="AP58" s="3">
        <v>10</v>
      </c>
      <c r="AQ58" s="3">
        <v>30</v>
      </c>
      <c r="AR58" s="3">
        <v>28</v>
      </c>
      <c r="AS58" s="3">
        <v>20</v>
      </c>
      <c r="AT58" s="3">
        <v>282</v>
      </c>
      <c r="AU58" s="3">
        <v>104</v>
      </c>
      <c r="AV58" s="3">
        <v>7</v>
      </c>
      <c r="AW58" s="3">
        <v>62</v>
      </c>
      <c r="AX58" s="3">
        <v>17</v>
      </c>
      <c r="AY58" s="3">
        <v>11</v>
      </c>
      <c r="AZ58" s="3">
        <v>45</v>
      </c>
      <c r="BA58" s="3">
        <v>66</v>
      </c>
      <c r="BB58" s="3">
        <v>2</v>
      </c>
      <c r="BC58" s="3">
        <v>12</v>
      </c>
      <c r="BD58" s="3">
        <v>38</v>
      </c>
      <c r="BE58" s="3">
        <v>2</v>
      </c>
      <c r="BF58" s="3">
        <v>1</v>
      </c>
      <c r="BG58" s="3">
        <v>0</v>
      </c>
      <c r="BH58" s="3">
        <v>0</v>
      </c>
      <c r="BI58" s="3">
        <v>5</v>
      </c>
      <c r="BJ58" s="3">
        <v>0</v>
      </c>
      <c r="BK58" s="3">
        <v>2</v>
      </c>
      <c r="BL58" s="3">
        <v>1</v>
      </c>
      <c r="BM58" s="3">
        <v>0</v>
      </c>
      <c r="BN58" s="3">
        <v>0</v>
      </c>
      <c r="BO58" s="30">
        <f t="shared" si="0"/>
        <v>61</v>
      </c>
      <c r="BP58" s="3">
        <v>104</v>
      </c>
      <c r="BQ58" s="30">
        <f t="shared" si="1"/>
        <v>145</v>
      </c>
      <c r="BR58" s="31">
        <v>5950</v>
      </c>
      <c r="BS58" s="3">
        <f t="shared" si="2"/>
        <v>5950</v>
      </c>
      <c r="BT58" s="3">
        <v>0</v>
      </c>
      <c r="BU58" s="39">
        <v>31808</v>
      </c>
      <c r="BW58">
        <f t="shared" si="4"/>
        <v>77009</v>
      </c>
      <c r="BX58" s="25">
        <f t="shared" si="10"/>
        <v>5.6234484082897884E-2</v>
      </c>
      <c r="CD58">
        <f t="shared" si="5"/>
        <v>16730.5</v>
      </c>
      <c r="CE58">
        <f t="shared" si="6"/>
        <v>11179</v>
      </c>
      <c r="CF58">
        <f t="shared" si="7"/>
        <v>3410.5</v>
      </c>
      <c r="CG58">
        <f t="shared" si="8"/>
        <v>1947.5</v>
      </c>
      <c r="CH58">
        <f t="shared" si="9"/>
        <v>4279.5</v>
      </c>
      <c r="CZ58" s="82">
        <v>31778</v>
      </c>
      <c r="DA58" s="6">
        <f t="shared" si="11"/>
        <v>6247.7361111111113</v>
      </c>
      <c r="DB58" s="6">
        <f t="shared" si="3"/>
        <v>6417.416666666667</v>
      </c>
      <c r="DC58" s="84">
        <f t="shared" si="12"/>
        <v>5950</v>
      </c>
    </row>
    <row r="59" spans="2:107" x14ac:dyDescent="0.3">
      <c r="B59" s="59" t="s">
        <v>136</v>
      </c>
      <c r="C59" s="21" t="s">
        <v>444</v>
      </c>
      <c r="D59" s="3">
        <v>19</v>
      </c>
      <c r="E59" s="3">
        <v>265</v>
      </c>
      <c r="F59" s="3">
        <v>116</v>
      </c>
      <c r="G59" s="3">
        <v>25</v>
      </c>
      <c r="H59" s="3">
        <v>1215</v>
      </c>
      <c r="I59" s="3">
        <v>168</v>
      </c>
      <c r="J59" s="3">
        <v>40</v>
      </c>
      <c r="K59" s="3">
        <v>3</v>
      </c>
      <c r="L59" s="3">
        <v>110</v>
      </c>
      <c r="M59" s="3">
        <v>59</v>
      </c>
      <c r="N59" s="3">
        <v>61</v>
      </c>
      <c r="O59" s="3">
        <v>344</v>
      </c>
      <c r="P59" s="3">
        <v>115</v>
      </c>
      <c r="Q59" s="3">
        <v>43</v>
      </c>
      <c r="R59" s="3">
        <v>58</v>
      </c>
      <c r="S59" s="3">
        <v>59</v>
      </c>
      <c r="T59" s="3">
        <v>28</v>
      </c>
      <c r="U59" s="3">
        <v>52</v>
      </c>
      <c r="V59" s="3">
        <v>8</v>
      </c>
      <c r="W59" s="3">
        <v>52</v>
      </c>
      <c r="X59" s="3">
        <v>45</v>
      </c>
      <c r="Y59" s="3">
        <v>81</v>
      </c>
      <c r="Z59" s="3">
        <v>104</v>
      </c>
      <c r="AA59" s="3">
        <v>22</v>
      </c>
      <c r="AB59" s="3">
        <v>57</v>
      </c>
      <c r="AC59" s="3">
        <v>211</v>
      </c>
      <c r="AD59" s="3">
        <v>24</v>
      </c>
      <c r="AE59" s="3">
        <v>64</v>
      </c>
      <c r="AF59" s="3">
        <v>12</v>
      </c>
      <c r="AG59" s="3">
        <v>34</v>
      </c>
      <c r="AH59" s="3">
        <v>44</v>
      </c>
      <c r="AI59" s="3">
        <v>71</v>
      </c>
      <c r="AJ59" s="3">
        <v>43</v>
      </c>
      <c r="AK59" s="3">
        <v>42</v>
      </c>
      <c r="AL59" s="3">
        <v>73</v>
      </c>
      <c r="AM59" s="3">
        <v>45</v>
      </c>
      <c r="AN59" s="3">
        <v>822</v>
      </c>
      <c r="AO59" s="3">
        <v>58</v>
      </c>
      <c r="AP59" s="3">
        <v>4</v>
      </c>
      <c r="AQ59" s="3">
        <v>29</v>
      </c>
      <c r="AR59" s="3">
        <v>25</v>
      </c>
      <c r="AS59" s="3">
        <v>28</v>
      </c>
      <c r="AT59" s="3">
        <v>238</v>
      </c>
      <c r="AU59" s="3">
        <v>113</v>
      </c>
      <c r="AV59" s="3">
        <v>8</v>
      </c>
      <c r="AW59" s="3">
        <v>77</v>
      </c>
      <c r="AX59" s="3">
        <v>12</v>
      </c>
      <c r="AY59" s="3">
        <v>7</v>
      </c>
      <c r="AZ59" s="3">
        <v>63</v>
      </c>
      <c r="BA59" s="3">
        <v>55</v>
      </c>
      <c r="BB59" s="3">
        <v>4</v>
      </c>
      <c r="BC59" s="3">
        <v>2</v>
      </c>
      <c r="BD59" s="3">
        <v>24</v>
      </c>
      <c r="BE59" s="3">
        <v>0</v>
      </c>
      <c r="BF59" s="3">
        <v>0</v>
      </c>
      <c r="BG59" s="3">
        <v>0</v>
      </c>
      <c r="BH59" s="3">
        <v>0</v>
      </c>
      <c r="BI59" s="3">
        <v>3</v>
      </c>
      <c r="BJ59" s="3">
        <v>0</v>
      </c>
      <c r="BK59" s="3">
        <v>0</v>
      </c>
      <c r="BL59" s="3">
        <v>1</v>
      </c>
      <c r="BM59" s="3">
        <v>0</v>
      </c>
      <c r="BN59" s="3">
        <v>0</v>
      </c>
      <c r="BO59" s="30">
        <f t="shared" si="0"/>
        <v>30</v>
      </c>
      <c r="BP59" s="3">
        <v>107</v>
      </c>
      <c r="BQ59" s="30">
        <f t="shared" si="1"/>
        <v>150</v>
      </c>
      <c r="BR59" s="31">
        <v>5642</v>
      </c>
      <c r="BS59" s="3">
        <f t="shared" si="2"/>
        <v>5642</v>
      </c>
      <c r="BT59" s="3">
        <v>0</v>
      </c>
      <c r="BU59" s="39">
        <v>31836</v>
      </c>
      <c r="BW59">
        <f t="shared" si="4"/>
        <v>76251</v>
      </c>
      <c r="BX59" s="25">
        <f t="shared" si="10"/>
        <v>3.8262006236298607E-2</v>
      </c>
      <c r="CD59">
        <f t="shared" si="5"/>
        <v>16524.5</v>
      </c>
      <c r="CE59">
        <f t="shared" si="6"/>
        <v>11018.5</v>
      </c>
      <c r="CF59">
        <f t="shared" si="7"/>
        <v>3381.5</v>
      </c>
      <c r="CG59">
        <f t="shared" si="8"/>
        <v>1906</v>
      </c>
      <c r="CH59">
        <f t="shared" si="9"/>
        <v>4276</v>
      </c>
      <c r="CZ59" s="82">
        <v>31809</v>
      </c>
      <c r="DA59" s="6">
        <f t="shared" si="11"/>
        <v>6218.291666666667</v>
      </c>
      <c r="DB59" s="6">
        <f t="shared" si="3"/>
        <v>6354.25</v>
      </c>
      <c r="DC59" s="84">
        <f t="shared" si="12"/>
        <v>5642</v>
      </c>
    </row>
    <row r="60" spans="2:107" x14ac:dyDescent="0.3">
      <c r="B60" s="59" t="s">
        <v>137</v>
      </c>
      <c r="C60" s="21" t="s">
        <v>445</v>
      </c>
      <c r="D60" s="3">
        <v>31</v>
      </c>
      <c r="E60" s="3">
        <v>305</v>
      </c>
      <c r="F60" s="3">
        <v>162</v>
      </c>
      <c r="G60" s="3">
        <v>31</v>
      </c>
      <c r="H60" s="3">
        <v>1295</v>
      </c>
      <c r="I60" s="3">
        <v>176</v>
      </c>
      <c r="J60" s="3">
        <v>33</v>
      </c>
      <c r="K60" s="3">
        <v>2</v>
      </c>
      <c r="L60" s="3">
        <v>132</v>
      </c>
      <c r="M60" s="3">
        <v>58</v>
      </c>
      <c r="N60" s="3">
        <v>87</v>
      </c>
      <c r="O60" s="3">
        <v>350</v>
      </c>
      <c r="P60" s="3">
        <v>146</v>
      </c>
      <c r="Q60" s="3">
        <v>41</v>
      </c>
      <c r="R60" s="3">
        <v>49</v>
      </c>
      <c r="S60" s="3">
        <v>62</v>
      </c>
      <c r="T60" s="3">
        <v>23</v>
      </c>
      <c r="U60" s="3">
        <v>56</v>
      </c>
      <c r="V60" s="3">
        <v>9</v>
      </c>
      <c r="W60" s="3">
        <v>43</v>
      </c>
      <c r="X60" s="3">
        <v>42</v>
      </c>
      <c r="Y60" s="3">
        <v>104</v>
      </c>
      <c r="Z60" s="3">
        <v>102</v>
      </c>
      <c r="AA60" s="3">
        <v>21</v>
      </c>
      <c r="AB60" s="3">
        <v>65</v>
      </c>
      <c r="AC60" s="3">
        <v>253</v>
      </c>
      <c r="AD60" s="3">
        <v>39</v>
      </c>
      <c r="AE60" s="3">
        <v>62</v>
      </c>
      <c r="AF60" s="3">
        <v>12</v>
      </c>
      <c r="AG60" s="3">
        <v>36</v>
      </c>
      <c r="AH60" s="3">
        <v>46</v>
      </c>
      <c r="AI60" s="3">
        <v>89</v>
      </c>
      <c r="AJ60" s="3">
        <v>61</v>
      </c>
      <c r="AK60" s="3">
        <v>57</v>
      </c>
      <c r="AL60" s="3">
        <v>107</v>
      </c>
      <c r="AM60" s="3">
        <v>58</v>
      </c>
      <c r="AN60" s="3">
        <v>805</v>
      </c>
      <c r="AO60" s="3">
        <v>52</v>
      </c>
      <c r="AP60" s="3">
        <v>4</v>
      </c>
      <c r="AQ60" s="3">
        <v>32</v>
      </c>
      <c r="AR60" s="3">
        <v>41</v>
      </c>
      <c r="AS60" s="3">
        <v>31</v>
      </c>
      <c r="AT60" s="3">
        <v>275</v>
      </c>
      <c r="AU60" s="3">
        <v>100</v>
      </c>
      <c r="AV60" s="3">
        <v>3</v>
      </c>
      <c r="AW60" s="3">
        <v>74</v>
      </c>
      <c r="AX60" s="3">
        <v>27</v>
      </c>
      <c r="AY60" s="3">
        <v>7</v>
      </c>
      <c r="AZ60" s="3">
        <v>60</v>
      </c>
      <c r="BA60" s="3">
        <v>69</v>
      </c>
      <c r="BB60" s="3">
        <v>7</v>
      </c>
      <c r="BC60" s="3">
        <v>12</v>
      </c>
      <c r="BD60" s="3">
        <v>39</v>
      </c>
      <c r="BE60" s="3">
        <v>0</v>
      </c>
      <c r="BF60" s="3">
        <v>0</v>
      </c>
      <c r="BG60" s="3">
        <v>0</v>
      </c>
      <c r="BH60" s="3">
        <v>0</v>
      </c>
      <c r="BI60" s="3">
        <v>6</v>
      </c>
      <c r="BJ60" s="3">
        <v>0</v>
      </c>
      <c r="BK60" s="3">
        <v>1</v>
      </c>
      <c r="BL60" s="3">
        <v>0</v>
      </c>
      <c r="BM60" s="3">
        <v>0</v>
      </c>
      <c r="BN60" s="3">
        <v>0</v>
      </c>
      <c r="BO60" s="30">
        <f t="shared" si="0"/>
        <v>58</v>
      </c>
      <c r="BP60" s="3">
        <v>105</v>
      </c>
      <c r="BQ60" s="30">
        <f t="shared" si="1"/>
        <v>180</v>
      </c>
      <c r="BR60" s="31">
        <v>6175</v>
      </c>
      <c r="BS60" s="3">
        <f t="shared" si="2"/>
        <v>6175</v>
      </c>
      <c r="BT60" s="3">
        <v>0</v>
      </c>
      <c r="BU60" s="39">
        <v>31864</v>
      </c>
      <c r="BW60">
        <f t="shared" si="4"/>
        <v>76640</v>
      </c>
      <c r="BX60" s="25">
        <f t="shared" si="10"/>
        <v>4.2891356411931092E-2</v>
      </c>
      <c r="CD60">
        <f t="shared" si="5"/>
        <v>16537.5</v>
      </c>
      <c r="CE60">
        <f t="shared" si="6"/>
        <v>10890.5</v>
      </c>
      <c r="CF60">
        <f t="shared" si="7"/>
        <v>3408.5</v>
      </c>
      <c r="CG60">
        <f t="shared" si="8"/>
        <v>1923</v>
      </c>
      <c r="CH60">
        <f t="shared" si="9"/>
        <v>4316</v>
      </c>
      <c r="CZ60" s="82">
        <v>31837</v>
      </c>
      <c r="DA60" s="6">
        <f t="shared" si="11"/>
        <v>6222.958333333333</v>
      </c>
      <c r="DB60" s="6">
        <f t="shared" si="3"/>
        <v>6386.666666666667</v>
      </c>
      <c r="DC60" s="84">
        <f t="shared" si="12"/>
        <v>6175</v>
      </c>
    </row>
    <row r="61" spans="2:107" x14ac:dyDescent="0.3">
      <c r="B61" s="59" t="s">
        <v>138</v>
      </c>
      <c r="C61" s="21" t="s">
        <v>446</v>
      </c>
      <c r="D61" s="3">
        <v>33</v>
      </c>
      <c r="E61" s="3">
        <v>370</v>
      </c>
      <c r="F61" s="3">
        <v>159</v>
      </c>
      <c r="G61" s="3">
        <v>37</v>
      </c>
      <c r="H61" s="3">
        <v>1404</v>
      </c>
      <c r="I61" s="3">
        <v>207</v>
      </c>
      <c r="J61" s="3">
        <v>37</v>
      </c>
      <c r="K61" s="3">
        <v>2</v>
      </c>
      <c r="L61" s="3">
        <v>133</v>
      </c>
      <c r="M61" s="3">
        <v>73</v>
      </c>
      <c r="N61" s="3">
        <v>85</v>
      </c>
      <c r="O61" s="3">
        <v>366</v>
      </c>
      <c r="P61" s="3">
        <v>158</v>
      </c>
      <c r="Q61" s="3">
        <v>56</v>
      </c>
      <c r="R61" s="3">
        <v>50</v>
      </c>
      <c r="S61" s="3">
        <v>57</v>
      </c>
      <c r="T61" s="3">
        <v>15</v>
      </c>
      <c r="U61" s="3">
        <v>48</v>
      </c>
      <c r="V61" s="3">
        <v>14</v>
      </c>
      <c r="W61" s="3">
        <v>40</v>
      </c>
      <c r="X61" s="3">
        <v>61</v>
      </c>
      <c r="Y61" s="3">
        <v>110</v>
      </c>
      <c r="Z61" s="3">
        <v>102</v>
      </c>
      <c r="AA61" s="3">
        <v>7</v>
      </c>
      <c r="AB61" s="3">
        <v>78</v>
      </c>
      <c r="AC61" s="3">
        <v>258</v>
      </c>
      <c r="AD61" s="3">
        <v>54</v>
      </c>
      <c r="AE61" s="3">
        <v>82</v>
      </c>
      <c r="AF61" s="3">
        <v>22</v>
      </c>
      <c r="AG61" s="3">
        <v>42</v>
      </c>
      <c r="AH61" s="3">
        <v>46</v>
      </c>
      <c r="AI61" s="3">
        <v>103</v>
      </c>
      <c r="AJ61" s="3">
        <v>47</v>
      </c>
      <c r="AK61" s="3">
        <v>48</v>
      </c>
      <c r="AL61" s="3">
        <v>92</v>
      </c>
      <c r="AM61" s="3">
        <v>78</v>
      </c>
      <c r="AN61" s="3">
        <v>1005</v>
      </c>
      <c r="AO61" s="3">
        <v>64</v>
      </c>
      <c r="AP61" s="3">
        <v>4</v>
      </c>
      <c r="AQ61" s="3">
        <v>27</v>
      </c>
      <c r="AR61" s="3">
        <v>29</v>
      </c>
      <c r="AS61" s="3">
        <v>39</v>
      </c>
      <c r="AT61" s="3">
        <v>362</v>
      </c>
      <c r="AU61" s="3">
        <v>125</v>
      </c>
      <c r="AV61" s="3">
        <v>8</v>
      </c>
      <c r="AW61" s="3">
        <v>79</v>
      </c>
      <c r="AX61" s="3">
        <v>29</v>
      </c>
      <c r="AY61" s="3">
        <v>11</v>
      </c>
      <c r="AZ61" s="3">
        <v>76</v>
      </c>
      <c r="BA61" s="3">
        <v>67</v>
      </c>
      <c r="BB61" s="3">
        <v>6</v>
      </c>
      <c r="BC61" s="3">
        <v>8</v>
      </c>
      <c r="BD61" s="3">
        <v>49</v>
      </c>
      <c r="BE61" s="3">
        <v>1</v>
      </c>
      <c r="BF61" s="3">
        <v>0</v>
      </c>
      <c r="BG61" s="3">
        <v>0</v>
      </c>
      <c r="BH61" s="3">
        <v>1</v>
      </c>
      <c r="BI61" s="3">
        <v>3</v>
      </c>
      <c r="BJ61" s="3">
        <v>0</v>
      </c>
      <c r="BK61" s="3">
        <v>0</v>
      </c>
      <c r="BL61" s="3">
        <v>0</v>
      </c>
      <c r="BM61" s="3">
        <v>0</v>
      </c>
      <c r="BN61" s="3">
        <v>1</v>
      </c>
      <c r="BO61" s="30">
        <f t="shared" si="0"/>
        <v>63</v>
      </c>
      <c r="BP61" s="3">
        <v>115</v>
      </c>
      <c r="BQ61" s="30">
        <f t="shared" si="1"/>
        <v>266</v>
      </c>
      <c r="BR61" s="31">
        <v>6949</v>
      </c>
      <c r="BS61" s="3">
        <f t="shared" si="2"/>
        <v>6949</v>
      </c>
      <c r="BT61" s="3">
        <v>0</v>
      </c>
      <c r="BU61" s="39">
        <v>31899</v>
      </c>
      <c r="BW61">
        <f t="shared" si="4"/>
        <v>77876</v>
      </c>
      <c r="BX61" s="25">
        <f t="shared" si="10"/>
        <v>5.4087709799675254E-2</v>
      </c>
      <c r="CD61">
        <f t="shared" si="5"/>
        <v>16723.5</v>
      </c>
      <c r="CE61">
        <f t="shared" si="6"/>
        <v>10964.5</v>
      </c>
      <c r="CF61">
        <f t="shared" si="7"/>
        <v>3540.5</v>
      </c>
      <c r="CG61">
        <f t="shared" si="8"/>
        <v>1944</v>
      </c>
      <c r="CH61">
        <f t="shared" si="9"/>
        <v>4356</v>
      </c>
      <c r="CZ61" s="82">
        <v>31868</v>
      </c>
      <c r="DA61" s="6">
        <f t="shared" si="11"/>
        <v>6252.375</v>
      </c>
      <c r="DB61" s="6">
        <f t="shared" si="3"/>
        <v>6489.666666666667</v>
      </c>
      <c r="DC61" s="84">
        <f t="shared" si="12"/>
        <v>6949</v>
      </c>
    </row>
    <row r="62" spans="2:107" x14ac:dyDescent="0.3">
      <c r="B62" s="59" t="s">
        <v>139</v>
      </c>
      <c r="C62" s="21" t="s">
        <v>447</v>
      </c>
      <c r="D62" s="3">
        <v>25</v>
      </c>
      <c r="E62" s="3">
        <v>208</v>
      </c>
      <c r="F62" s="3">
        <v>117</v>
      </c>
      <c r="G62" s="3">
        <v>21</v>
      </c>
      <c r="H62" s="3">
        <v>1089</v>
      </c>
      <c r="I62" s="3">
        <v>152</v>
      </c>
      <c r="J62" s="3">
        <v>31</v>
      </c>
      <c r="K62" s="3">
        <v>2</v>
      </c>
      <c r="L62" s="3">
        <v>102</v>
      </c>
      <c r="M62" s="3">
        <v>57</v>
      </c>
      <c r="N62" s="3">
        <v>62</v>
      </c>
      <c r="O62" s="3">
        <v>275</v>
      </c>
      <c r="P62" s="3">
        <v>110</v>
      </c>
      <c r="Q62" s="3">
        <v>58</v>
      </c>
      <c r="R62" s="3">
        <v>45</v>
      </c>
      <c r="S62" s="3">
        <v>51</v>
      </c>
      <c r="T62" s="3">
        <v>14</v>
      </c>
      <c r="U62" s="3">
        <v>44</v>
      </c>
      <c r="V62" s="3">
        <v>6</v>
      </c>
      <c r="W62" s="3">
        <v>31</v>
      </c>
      <c r="X62" s="3">
        <v>39</v>
      </c>
      <c r="Y62" s="3">
        <v>93</v>
      </c>
      <c r="Z62" s="3">
        <v>82</v>
      </c>
      <c r="AA62" s="3">
        <v>5</v>
      </c>
      <c r="AB62" s="3">
        <v>46</v>
      </c>
      <c r="AC62" s="3">
        <v>183</v>
      </c>
      <c r="AD62" s="3">
        <v>34</v>
      </c>
      <c r="AE62" s="3">
        <v>64</v>
      </c>
      <c r="AF62" s="3">
        <v>13</v>
      </c>
      <c r="AG62" s="3">
        <v>49</v>
      </c>
      <c r="AH62" s="3">
        <v>42</v>
      </c>
      <c r="AI62" s="3">
        <v>68</v>
      </c>
      <c r="AJ62" s="3">
        <v>40</v>
      </c>
      <c r="AK62" s="3">
        <v>29</v>
      </c>
      <c r="AL62" s="3">
        <v>75</v>
      </c>
      <c r="AM62" s="3">
        <v>56</v>
      </c>
      <c r="AN62" s="3">
        <v>696</v>
      </c>
      <c r="AO62" s="3">
        <v>52</v>
      </c>
      <c r="AP62" s="3">
        <v>4</v>
      </c>
      <c r="AQ62" s="3">
        <v>28</v>
      </c>
      <c r="AR62" s="3">
        <v>11</v>
      </c>
      <c r="AS62" s="3">
        <v>23</v>
      </c>
      <c r="AT62" s="3">
        <v>229</v>
      </c>
      <c r="AU62" s="3">
        <v>89</v>
      </c>
      <c r="AV62" s="3">
        <v>8</v>
      </c>
      <c r="AW62" s="3">
        <v>67</v>
      </c>
      <c r="AX62" s="3">
        <v>26</v>
      </c>
      <c r="AY62" s="3">
        <v>7</v>
      </c>
      <c r="AZ62" s="3">
        <v>60</v>
      </c>
      <c r="BA62" s="3">
        <v>42</v>
      </c>
      <c r="BB62" s="3">
        <v>4</v>
      </c>
      <c r="BC62" s="3">
        <v>7</v>
      </c>
      <c r="BD62" s="3">
        <v>35</v>
      </c>
      <c r="BE62" s="3">
        <v>0</v>
      </c>
      <c r="BF62" s="3">
        <v>0</v>
      </c>
      <c r="BG62" s="3">
        <v>0</v>
      </c>
      <c r="BH62" s="3">
        <v>0</v>
      </c>
      <c r="BI62" s="3">
        <v>4</v>
      </c>
      <c r="BJ62" s="3">
        <v>0</v>
      </c>
      <c r="BK62" s="3">
        <v>1</v>
      </c>
      <c r="BL62" s="3">
        <v>4</v>
      </c>
      <c r="BM62" s="3">
        <v>0</v>
      </c>
      <c r="BN62" s="3">
        <v>1</v>
      </c>
      <c r="BO62" s="30">
        <f t="shared" si="0"/>
        <v>52</v>
      </c>
      <c r="BP62" s="3">
        <v>66</v>
      </c>
      <c r="BQ62" s="30">
        <f t="shared" si="1"/>
        <v>157</v>
      </c>
      <c r="BR62" s="31">
        <v>5039</v>
      </c>
      <c r="BS62" s="3">
        <f t="shared" si="2"/>
        <v>5039</v>
      </c>
      <c r="BT62" s="3">
        <v>0</v>
      </c>
      <c r="BU62" s="39">
        <v>31927</v>
      </c>
      <c r="BW62">
        <f t="shared" si="4"/>
        <v>77214</v>
      </c>
      <c r="BX62" s="25">
        <f t="shared" si="10"/>
        <v>5.4015315942503861E-2</v>
      </c>
      <c r="CD62">
        <f t="shared" si="5"/>
        <v>16585</v>
      </c>
      <c r="CE62">
        <f t="shared" si="6"/>
        <v>10769</v>
      </c>
      <c r="CF62">
        <f t="shared" si="7"/>
        <v>3531</v>
      </c>
      <c r="CG62">
        <f t="shared" si="8"/>
        <v>1915</v>
      </c>
      <c r="CH62">
        <f t="shared" si="9"/>
        <v>4300</v>
      </c>
      <c r="CZ62" s="82">
        <v>31898</v>
      </c>
      <c r="DA62" s="6">
        <f t="shared" si="11"/>
        <v>6221.2638888888887</v>
      </c>
      <c r="DB62" s="6">
        <f t="shared" si="3"/>
        <v>6434.5</v>
      </c>
      <c r="DC62" s="84">
        <f t="shared" si="12"/>
        <v>5039</v>
      </c>
    </row>
    <row r="63" spans="2:107" x14ac:dyDescent="0.3">
      <c r="B63" s="59" t="s">
        <v>140</v>
      </c>
      <c r="C63" s="21" t="s">
        <v>448</v>
      </c>
      <c r="D63" s="3">
        <v>21</v>
      </c>
      <c r="E63" s="3">
        <v>228</v>
      </c>
      <c r="F63" s="3">
        <v>149</v>
      </c>
      <c r="G63" s="3">
        <v>22</v>
      </c>
      <c r="H63" s="3">
        <v>1113</v>
      </c>
      <c r="I63" s="3">
        <v>163</v>
      </c>
      <c r="J63" s="3">
        <v>27</v>
      </c>
      <c r="K63" s="3">
        <v>3</v>
      </c>
      <c r="L63" s="3">
        <v>108</v>
      </c>
      <c r="M63" s="3">
        <v>34</v>
      </c>
      <c r="N63" s="3">
        <v>77</v>
      </c>
      <c r="O63" s="3">
        <v>308</v>
      </c>
      <c r="P63" s="3">
        <v>105</v>
      </c>
      <c r="Q63" s="3">
        <v>41</v>
      </c>
      <c r="R63" s="3">
        <v>41</v>
      </c>
      <c r="S63" s="3">
        <v>55</v>
      </c>
      <c r="T63" s="3">
        <v>17</v>
      </c>
      <c r="U63" s="3">
        <v>44</v>
      </c>
      <c r="V63" s="3">
        <v>11</v>
      </c>
      <c r="W63" s="3">
        <v>29</v>
      </c>
      <c r="X63" s="3">
        <v>43</v>
      </c>
      <c r="Y63" s="3">
        <v>83</v>
      </c>
      <c r="Z63" s="3">
        <v>93</v>
      </c>
      <c r="AA63" s="3">
        <v>12</v>
      </c>
      <c r="AB63" s="3">
        <v>46</v>
      </c>
      <c r="AC63" s="3">
        <v>198</v>
      </c>
      <c r="AD63" s="3">
        <v>31</v>
      </c>
      <c r="AE63" s="3">
        <v>55</v>
      </c>
      <c r="AF63" s="3">
        <v>12</v>
      </c>
      <c r="AG63" s="3">
        <v>30</v>
      </c>
      <c r="AH63" s="3">
        <v>35</v>
      </c>
      <c r="AI63" s="3">
        <v>78</v>
      </c>
      <c r="AJ63" s="3">
        <v>38</v>
      </c>
      <c r="AK63" s="3">
        <v>28</v>
      </c>
      <c r="AL63" s="3">
        <v>73</v>
      </c>
      <c r="AM63" s="3">
        <v>50</v>
      </c>
      <c r="AN63" s="3">
        <v>681</v>
      </c>
      <c r="AO63" s="3">
        <v>53</v>
      </c>
      <c r="AP63" s="3">
        <v>3</v>
      </c>
      <c r="AQ63" s="3">
        <v>20</v>
      </c>
      <c r="AR63" s="3">
        <v>19</v>
      </c>
      <c r="AS63" s="3">
        <v>24</v>
      </c>
      <c r="AT63" s="3">
        <v>236</v>
      </c>
      <c r="AU63" s="3">
        <v>105</v>
      </c>
      <c r="AV63" s="3">
        <v>6</v>
      </c>
      <c r="AW63" s="3">
        <v>57</v>
      </c>
      <c r="AX63" s="3">
        <v>31</v>
      </c>
      <c r="AY63" s="3">
        <v>9</v>
      </c>
      <c r="AZ63" s="3">
        <v>52</v>
      </c>
      <c r="BA63" s="3">
        <v>47</v>
      </c>
      <c r="BB63" s="3">
        <v>4</v>
      </c>
      <c r="BC63" s="3">
        <v>4</v>
      </c>
      <c r="BD63" s="3">
        <v>33</v>
      </c>
      <c r="BE63" s="3">
        <v>0</v>
      </c>
      <c r="BF63" s="3">
        <v>0</v>
      </c>
      <c r="BG63" s="3">
        <v>0</v>
      </c>
      <c r="BH63" s="3">
        <v>0</v>
      </c>
      <c r="BI63" s="3">
        <v>6</v>
      </c>
      <c r="BJ63" s="3">
        <v>0</v>
      </c>
      <c r="BK63" s="3">
        <v>0</v>
      </c>
      <c r="BL63" s="3">
        <v>0</v>
      </c>
      <c r="BM63" s="3">
        <v>0</v>
      </c>
      <c r="BN63" s="3">
        <v>0</v>
      </c>
      <c r="BO63" s="30">
        <f t="shared" si="0"/>
        <v>43</v>
      </c>
      <c r="BP63" s="3">
        <v>95</v>
      </c>
      <c r="BQ63" s="30">
        <f t="shared" si="1"/>
        <v>157</v>
      </c>
      <c r="BR63" s="31">
        <v>5143</v>
      </c>
      <c r="BS63" s="3">
        <f t="shared" si="2"/>
        <v>5143</v>
      </c>
      <c r="BT63" s="3">
        <v>0</v>
      </c>
      <c r="BU63" s="39">
        <v>31955</v>
      </c>
      <c r="BW63">
        <f t="shared" si="4"/>
        <v>76668</v>
      </c>
      <c r="BX63" s="25">
        <f t="shared" si="10"/>
        <v>4.0949329278227253E-2</v>
      </c>
      <c r="CD63">
        <f t="shared" si="5"/>
        <v>16461</v>
      </c>
      <c r="CE63">
        <f t="shared" si="6"/>
        <v>10598</v>
      </c>
      <c r="CF63">
        <f t="shared" si="7"/>
        <v>3520</v>
      </c>
      <c r="CG63">
        <f t="shared" si="8"/>
        <v>1910</v>
      </c>
      <c r="CH63">
        <f t="shared" si="9"/>
        <v>4272</v>
      </c>
      <c r="CZ63" s="82">
        <v>31929</v>
      </c>
      <c r="DA63" s="6">
        <f t="shared" si="11"/>
        <v>6185.5694444444443</v>
      </c>
      <c r="DB63" s="6">
        <f t="shared" si="3"/>
        <v>6389</v>
      </c>
      <c r="DC63" s="84">
        <f t="shared" si="12"/>
        <v>5143</v>
      </c>
    </row>
    <row r="64" spans="2:107" x14ac:dyDescent="0.3">
      <c r="B64" s="59" t="s">
        <v>141</v>
      </c>
      <c r="C64" s="21" t="s">
        <v>453</v>
      </c>
      <c r="D64" s="3">
        <v>29</v>
      </c>
      <c r="E64" s="3">
        <v>287</v>
      </c>
      <c r="F64" s="3">
        <v>200</v>
      </c>
      <c r="G64" s="3">
        <v>33</v>
      </c>
      <c r="H64" s="3">
        <v>1645</v>
      </c>
      <c r="I64" s="3">
        <v>237</v>
      </c>
      <c r="J64" s="3">
        <v>40</v>
      </c>
      <c r="K64" s="3">
        <v>4</v>
      </c>
      <c r="L64" s="3">
        <v>160</v>
      </c>
      <c r="M64" s="3">
        <v>64</v>
      </c>
      <c r="N64" s="3">
        <v>91</v>
      </c>
      <c r="O64" s="3">
        <v>411</v>
      </c>
      <c r="P64" s="3">
        <v>160</v>
      </c>
      <c r="Q64" s="3">
        <v>65</v>
      </c>
      <c r="R64" s="3">
        <v>65</v>
      </c>
      <c r="S64" s="3">
        <v>89</v>
      </c>
      <c r="T64" s="3">
        <v>17</v>
      </c>
      <c r="U64" s="3">
        <v>64</v>
      </c>
      <c r="V64" s="3">
        <v>17</v>
      </c>
      <c r="W64" s="3">
        <v>40</v>
      </c>
      <c r="X64" s="3">
        <v>68</v>
      </c>
      <c r="Y64" s="3">
        <v>138</v>
      </c>
      <c r="Z64" s="3">
        <v>110</v>
      </c>
      <c r="AA64" s="3">
        <v>24</v>
      </c>
      <c r="AB64" s="3">
        <v>64</v>
      </c>
      <c r="AC64" s="3">
        <v>254</v>
      </c>
      <c r="AD64" s="3">
        <v>47</v>
      </c>
      <c r="AE64" s="3">
        <v>86</v>
      </c>
      <c r="AF64" s="3">
        <v>20</v>
      </c>
      <c r="AG64" s="3">
        <v>49</v>
      </c>
      <c r="AH64" s="3">
        <v>59</v>
      </c>
      <c r="AI64" s="3">
        <v>113</v>
      </c>
      <c r="AJ64" s="3">
        <v>66</v>
      </c>
      <c r="AK64" s="3">
        <v>46</v>
      </c>
      <c r="AL64" s="3">
        <v>106</v>
      </c>
      <c r="AM64" s="3">
        <v>80</v>
      </c>
      <c r="AN64" s="3">
        <v>997</v>
      </c>
      <c r="AO64" s="3">
        <v>75</v>
      </c>
      <c r="AP64" s="3">
        <v>4</v>
      </c>
      <c r="AQ64" s="3">
        <v>38</v>
      </c>
      <c r="AR64" s="3">
        <v>33</v>
      </c>
      <c r="AS64" s="3">
        <v>40</v>
      </c>
      <c r="AT64" s="3">
        <v>383</v>
      </c>
      <c r="AU64" s="3">
        <v>143</v>
      </c>
      <c r="AV64" s="3">
        <v>7</v>
      </c>
      <c r="AW64" s="3">
        <v>108</v>
      </c>
      <c r="AX64" s="3">
        <v>272</v>
      </c>
      <c r="AY64" s="3">
        <v>15</v>
      </c>
      <c r="AZ64" s="3">
        <v>95</v>
      </c>
      <c r="BA64" s="3">
        <v>47</v>
      </c>
      <c r="BB64" s="3">
        <v>10</v>
      </c>
      <c r="BC64" s="3">
        <v>12</v>
      </c>
      <c r="BD64" s="3">
        <v>37</v>
      </c>
      <c r="BE64" s="3">
        <v>1</v>
      </c>
      <c r="BF64" s="3">
        <v>0</v>
      </c>
      <c r="BG64" s="3">
        <v>2</v>
      </c>
      <c r="BH64" s="3">
        <v>1</v>
      </c>
      <c r="BI64" s="3">
        <v>11</v>
      </c>
      <c r="BJ64" s="3">
        <v>0</v>
      </c>
      <c r="BK64" s="3">
        <v>1</v>
      </c>
      <c r="BL64" s="3">
        <v>0</v>
      </c>
      <c r="BM64" s="3">
        <v>1</v>
      </c>
      <c r="BN64" s="3">
        <v>0</v>
      </c>
      <c r="BO64" s="30">
        <f t="shared" si="0"/>
        <v>66</v>
      </c>
      <c r="BP64" s="3">
        <v>889</v>
      </c>
      <c r="BQ64" s="30">
        <f t="shared" si="1"/>
        <v>277</v>
      </c>
      <c r="BR64" s="31">
        <v>8547</v>
      </c>
      <c r="BS64" s="3">
        <f t="shared" si="2"/>
        <v>8547</v>
      </c>
      <c r="BT64" s="3">
        <v>0</v>
      </c>
      <c r="BU64" s="39">
        <v>31990</v>
      </c>
      <c r="BW64">
        <f t="shared" si="4"/>
        <v>77693</v>
      </c>
      <c r="BX64" s="25">
        <f t="shared" si="10"/>
        <v>4.3895950339934986E-2</v>
      </c>
      <c r="CD64">
        <f t="shared" si="5"/>
        <v>16519</v>
      </c>
      <c r="CE64">
        <f t="shared" si="6"/>
        <v>10481</v>
      </c>
      <c r="CF64">
        <f t="shared" si="7"/>
        <v>3561</v>
      </c>
      <c r="CG64">
        <f t="shared" si="8"/>
        <v>1910</v>
      </c>
      <c r="CH64">
        <f t="shared" si="9"/>
        <v>4266</v>
      </c>
      <c r="CZ64" s="82">
        <v>31959</v>
      </c>
      <c r="DA64" s="6">
        <f t="shared" si="11"/>
        <v>6220.5694444444443</v>
      </c>
      <c r="DB64" s="6">
        <f t="shared" si="3"/>
        <v>6474.416666666667</v>
      </c>
      <c r="DC64" s="84">
        <f t="shared" si="12"/>
        <v>8547</v>
      </c>
    </row>
    <row r="65" spans="2:107" x14ac:dyDescent="0.3">
      <c r="B65" s="59" t="s">
        <v>142</v>
      </c>
      <c r="C65" s="21" t="s">
        <v>438</v>
      </c>
      <c r="D65" s="3">
        <v>49</v>
      </c>
      <c r="E65" s="3">
        <v>312</v>
      </c>
      <c r="F65" s="3">
        <v>208</v>
      </c>
      <c r="G65" s="3">
        <v>54</v>
      </c>
      <c r="H65" s="3">
        <v>1608</v>
      </c>
      <c r="I65" s="3">
        <v>222</v>
      </c>
      <c r="J65" s="3">
        <v>46</v>
      </c>
      <c r="K65" s="3">
        <v>6</v>
      </c>
      <c r="L65" s="3">
        <v>159</v>
      </c>
      <c r="M65" s="3">
        <v>66</v>
      </c>
      <c r="N65" s="3">
        <v>86</v>
      </c>
      <c r="O65" s="3">
        <v>387</v>
      </c>
      <c r="P65" s="3">
        <v>146</v>
      </c>
      <c r="Q65" s="3">
        <v>37</v>
      </c>
      <c r="R65" s="3">
        <v>57</v>
      </c>
      <c r="S65" s="3">
        <v>65</v>
      </c>
      <c r="T65" s="3">
        <v>28</v>
      </c>
      <c r="U65" s="3">
        <v>51</v>
      </c>
      <c r="V65" s="3">
        <v>14</v>
      </c>
      <c r="W65" s="3">
        <v>50</v>
      </c>
      <c r="X65" s="3">
        <v>54</v>
      </c>
      <c r="Y65" s="3">
        <v>88</v>
      </c>
      <c r="Z65" s="3">
        <v>134</v>
      </c>
      <c r="AA65" s="3">
        <v>33</v>
      </c>
      <c r="AB65" s="3">
        <v>88</v>
      </c>
      <c r="AC65" s="3">
        <v>258</v>
      </c>
      <c r="AD65" s="3">
        <v>50</v>
      </c>
      <c r="AE65" s="3">
        <v>96</v>
      </c>
      <c r="AF65" s="3">
        <v>11</v>
      </c>
      <c r="AG65" s="3">
        <v>52</v>
      </c>
      <c r="AH65" s="3">
        <v>64</v>
      </c>
      <c r="AI65" s="3">
        <v>104</v>
      </c>
      <c r="AJ65" s="3">
        <v>47</v>
      </c>
      <c r="AK65" s="3">
        <v>49</v>
      </c>
      <c r="AL65" s="3">
        <v>96</v>
      </c>
      <c r="AM65" s="3">
        <v>103</v>
      </c>
      <c r="AN65" s="3">
        <v>859</v>
      </c>
      <c r="AO65" s="3">
        <v>87</v>
      </c>
      <c r="AP65" s="3">
        <v>3</v>
      </c>
      <c r="AQ65" s="3">
        <v>34</v>
      </c>
      <c r="AR65" s="3">
        <v>27</v>
      </c>
      <c r="AS65" s="3">
        <v>41</v>
      </c>
      <c r="AT65" s="3">
        <v>355</v>
      </c>
      <c r="AU65" s="3">
        <v>122</v>
      </c>
      <c r="AV65" s="3">
        <v>6</v>
      </c>
      <c r="AW65" s="3">
        <v>104</v>
      </c>
      <c r="AX65" s="3">
        <v>541</v>
      </c>
      <c r="AY65" s="3">
        <v>6</v>
      </c>
      <c r="AZ65" s="3">
        <v>74</v>
      </c>
      <c r="BA65" s="3">
        <v>70</v>
      </c>
      <c r="BB65" s="3">
        <v>9</v>
      </c>
      <c r="BC65" s="3">
        <v>12</v>
      </c>
      <c r="BD65" s="3">
        <v>28</v>
      </c>
      <c r="BE65" s="3">
        <v>0</v>
      </c>
      <c r="BF65" s="3">
        <v>0</v>
      </c>
      <c r="BG65" s="3">
        <v>0</v>
      </c>
      <c r="BH65" s="3">
        <v>0</v>
      </c>
      <c r="BI65" s="3">
        <v>12</v>
      </c>
      <c r="BJ65" s="3">
        <v>0</v>
      </c>
      <c r="BK65" s="3">
        <v>0</v>
      </c>
      <c r="BL65" s="3">
        <v>4</v>
      </c>
      <c r="BM65" s="3">
        <v>0</v>
      </c>
      <c r="BN65" s="3">
        <v>0</v>
      </c>
      <c r="BO65" s="30">
        <f t="shared" si="0"/>
        <v>56</v>
      </c>
      <c r="BP65" s="3">
        <v>643</v>
      </c>
      <c r="BQ65" s="30">
        <f t="shared" si="1"/>
        <v>330</v>
      </c>
      <c r="BR65" s="31">
        <v>8345</v>
      </c>
      <c r="BS65" s="3">
        <f t="shared" si="2"/>
        <v>8345</v>
      </c>
      <c r="BT65" s="3">
        <v>0</v>
      </c>
      <c r="BU65" s="39">
        <v>32018</v>
      </c>
      <c r="BW65">
        <f t="shared" si="4"/>
        <v>80017</v>
      </c>
      <c r="BX65" s="25">
        <f t="shared" si="10"/>
        <v>6.8032568072610822E-2</v>
      </c>
      <c r="CD65">
        <f t="shared" si="5"/>
        <v>16851</v>
      </c>
      <c r="CE65">
        <f t="shared" si="6"/>
        <v>10526</v>
      </c>
      <c r="CF65">
        <f t="shared" si="7"/>
        <v>3625</v>
      </c>
      <c r="CG65">
        <f t="shared" si="8"/>
        <v>1963</v>
      </c>
      <c r="CH65">
        <f t="shared" si="9"/>
        <v>4313</v>
      </c>
      <c r="CZ65" s="82">
        <v>31990</v>
      </c>
      <c r="DA65" s="6">
        <f t="shared" si="11"/>
        <v>6292.7361111111113</v>
      </c>
      <c r="DB65" s="6">
        <f t="shared" si="3"/>
        <v>6668.083333333333</v>
      </c>
      <c r="DC65" s="84">
        <f t="shared" si="12"/>
        <v>8345</v>
      </c>
    </row>
    <row r="66" spans="2:107" x14ac:dyDescent="0.3">
      <c r="B66" s="60" t="s">
        <v>143</v>
      </c>
      <c r="C66" s="32" t="s">
        <v>439</v>
      </c>
      <c r="D66" s="33">
        <f t="shared" ref="D66:BN66" si="13">ROUND((D65+D67)/2,2)</f>
        <v>47.5</v>
      </c>
      <c r="E66" s="33">
        <f t="shared" si="13"/>
        <v>363.5</v>
      </c>
      <c r="F66" s="33">
        <f t="shared" si="13"/>
        <v>228</v>
      </c>
      <c r="G66" s="33">
        <f t="shared" si="13"/>
        <v>52.5</v>
      </c>
      <c r="H66" s="33">
        <f t="shared" si="13"/>
        <v>1733.5</v>
      </c>
      <c r="I66" s="33">
        <f t="shared" si="13"/>
        <v>248</v>
      </c>
      <c r="J66" s="33">
        <f t="shared" si="13"/>
        <v>43</v>
      </c>
      <c r="K66" s="33">
        <f t="shared" si="13"/>
        <v>5.5</v>
      </c>
      <c r="L66" s="33">
        <f t="shared" si="13"/>
        <v>162.5</v>
      </c>
      <c r="M66" s="33">
        <f t="shared" si="13"/>
        <v>69</v>
      </c>
      <c r="N66" s="33">
        <f t="shared" si="13"/>
        <v>86.5</v>
      </c>
      <c r="O66" s="33">
        <f t="shared" si="13"/>
        <v>412</v>
      </c>
      <c r="P66" s="33">
        <f t="shared" si="13"/>
        <v>150</v>
      </c>
      <c r="Q66" s="33">
        <f t="shared" si="13"/>
        <v>51.5</v>
      </c>
      <c r="R66" s="33">
        <f t="shared" si="13"/>
        <v>64.5</v>
      </c>
      <c r="S66" s="33">
        <f t="shared" si="13"/>
        <v>74.5</v>
      </c>
      <c r="T66" s="33">
        <f t="shared" si="13"/>
        <v>23</v>
      </c>
      <c r="U66" s="33">
        <f t="shared" si="13"/>
        <v>64</v>
      </c>
      <c r="V66" s="33">
        <f t="shared" si="13"/>
        <v>13.5</v>
      </c>
      <c r="W66" s="33">
        <f t="shared" si="13"/>
        <v>49.5</v>
      </c>
      <c r="X66" s="33">
        <f t="shared" si="13"/>
        <v>55.5</v>
      </c>
      <c r="Y66" s="33">
        <f t="shared" si="13"/>
        <v>118</v>
      </c>
      <c r="Z66" s="33">
        <f t="shared" si="13"/>
        <v>143.5</v>
      </c>
      <c r="AA66" s="33">
        <f t="shared" si="13"/>
        <v>27</v>
      </c>
      <c r="AB66" s="33">
        <f t="shared" si="13"/>
        <v>84</v>
      </c>
      <c r="AC66" s="33">
        <f t="shared" si="13"/>
        <v>318.5</v>
      </c>
      <c r="AD66" s="33">
        <f t="shared" si="13"/>
        <v>46.5</v>
      </c>
      <c r="AE66" s="33">
        <f t="shared" si="13"/>
        <v>92.5</v>
      </c>
      <c r="AF66" s="33">
        <f t="shared" si="13"/>
        <v>15.5</v>
      </c>
      <c r="AG66" s="33">
        <f t="shared" si="13"/>
        <v>50.5</v>
      </c>
      <c r="AH66" s="33">
        <f t="shared" si="13"/>
        <v>70</v>
      </c>
      <c r="AI66" s="33">
        <f t="shared" si="13"/>
        <v>113</v>
      </c>
      <c r="AJ66" s="33">
        <f t="shared" si="13"/>
        <v>53.5</v>
      </c>
      <c r="AK66" s="33">
        <f t="shared" si="13"/>
        <v>51.5</v>
      </c>
      <c r="AL66" s="33">
        <f t="shared" si="13"/>
        <v>103</v>
      </c>
      <c r="AM66" s="33">
        <f t="shared" si="13"/>
        <v>97.5</v>
      </c>
      <c r="AN66" s="33">
        <f t="shared" si="13"/>
        <v>997.5</v>
      </c>
      <c r="AO66" s="33">
        <f t="shared" si="13"/>
        <v>89</v>
      </c>
      <c r="AP66" s="33">
        <f t="shared" si="13"/>
        <v>8</v>
      </c>
      <c r="AQ66" s="33">
        <f t="shared" si="13"/>
        <v>34.5</v>
      </c>
      <c r="AR66" s="33">
        <f t="shared" si="13"/>
        <v>33.5</v>
      </c>
      <c r="AS66" s="33">
        <f t="shared" si="13"/>
        <v>43</v>
      </c>
      <c r="AT66" s="33">
        <f t="shared" si="13"/>
        <v>385</v>
      </c>
      <c r="AU66" s="33">
        <f t="shared" si="13"/>
        <v>140.5</v>
      </c>
      <c r="AV66" s="33">
        <f t="shared" si="13"/>
        <v>6</v>
      </c>
      <c r="AW66" s="33">
        <f t="shared" si="13"/>
        <v>103</v>
      </c>
      <c r="AX66" s="33">
        <f t="shared" si="13"/>
        <v>692</v>
      </c>
      <c r="AY66" s="33">
        <f t="shared" si="13"/>
        <v>10.5</v>
      </c>
      <c r="AZ66" s="33">
        <f t="shared" si="13"/>
        <v>83.5</v>
      </c>
      <c r="BA66" s="33">
        <f t="shared" si="13"/>
        <v>78.5</v>
      </c>
      <c r="BB66" s="33">
        <f t="shared" si="13"/>
        <v>8</v>
      </c>
      <c r="BC66" s="33">
        <f t="shared" si="13"/>
        <v>14</v>
      </c>
      <c r="BD66" s="33">
        <f t="shared" si="13"/>
        <v>42</v>
      </c>
      <c r="BE66" s="33">
        <f t="shared" si="13"/>
        <v>0.5</v>
      </c>
      <c r="BF66" s="33">
        <f t="shared" si="13"/>
        <v>0</v>
      </c>
      <c r="BG66" s="33">
        <f t="shared" si="13"/>
        <v>0</v>
      </c>
      <c r="BH66" s="33">
        <f t="shared" si="13"/>
        <v>0</v>
      </c>
      <c r="BI66" s="33">
        <f t="shared" si="13"/>
        <v>11</v>
      </c>
      <c r="BJ66" s="33">
        <f t="shared" si="13"/>
        <v>0</v>
      </c>
      <c r="BK66" s="33">
        <f t="shared" si="13"/>
        <v>0.5</v>
      </c>
      <c r="BL66" s="33">
        <f t="shared" si="13"/>
        <v>2.5</v>
      </c>
      <c r="BM66" s="33">
        <f t="shared" si="13"/>
        <v>0</v>
      </c>
      <c r="BN66" s="33">
        <f t="shared" si="13"/>
        <v>0</v>
      </c>
      <c r="BO66" s="30">
        <f t="shared" si="0"/>
        <v>70.5</v>
      </c>
      <c r="BP66" s="33">
        <f>ROUND((BP65+BP67)/2,2)</f>
        <v>577.5</v>
      </c>
      <c r="BQ66" s="30">
        <f t="shared" si="1"/>
        <v>343</v>
      </c>
      <c r="BR66" s="34">
        <f>ROUND((BR65+BR67)/2,2)</f>
        <v>9085.5</v>
      </c>
      <c r="BS66" s="3">
        <f t="shared" si="2"/>
        <v>9085.5</v>
      </c>
      <c r="BT66" s="3">
        <v>0</v>
      </c>
      <c r="BW66">
        <f t="shared" si="4"/>
        <v>81668.5</v>
      </c>
      <c r="BX66" s="25">
        <f t="shared" si="10"/>
        <v>7.4345212255153559E-2</v>
      </c>
      <c r="CD66">
        <f t="shared" si="5"/>
        <v>16975.5</v>
      </c>
      <c r="CE66">
        <f t="shared" si="6"/>
        <v>10511.5</v>
      </c>
      <c r="CF66">
        <f t="shared" si="7"/>
        <v>3667</v>
      </c>
      <c r="CG66">
        <f t="shared" si="8"/>
        <v>2006</v>
      </c>
      <c r="CH66">
        <f t="shared" si="9"/>
        <v>4324</v>
      </c>
      <c r="CZ66" s="82">
        <v>32021</v>
      </c>
      <c r="DA66" s="6">
        <f t="shared" si="11"/>
        <v>6368.9861111111113</v>
      </c>
      <c r="DB66" s="6">
        <f t="shared" si="3"/>
        <v>6805.708333333333</v>
      </c>
      <c r="DC66" s="84">
        <f t="shared" si="12"/>
        <v>9085.5</v>
      </c>
    </row>
    <row r="67" spans="2:107" x14ac:dyDescent="0.3">
      <c r="B67" s="59" t="s">
        <v>144</v>
      </c>
      <c r="C67" s="21" t="s">
        <v>440</v>
      </c>
      <c r="D67" s="3">
        <v>46</v>
      </c>
      <c r="E67" s="3">
        <v>415</v>
      </c>
      <c r="F67" s="3">
        <v>248</v>
      </c>
      <c r="G67" s="3">
        <v>51</v>
      </c>
      <c r="H67" s="3">
        <v>1859</v>
      </c>
      <c r="I67" s="3">
        <v>274</v>
      </c>
      <c r="J67" s="3">
        <v>40</v>
      </c>
      <c r="K67" s="3">
        <v>5</v>
      </c>
      <c r="L67" s="3">
        <v>166</v>
      </c>
      <c r="M67" s="3">
        <v>72</v>
      </c>
      <c r="N67" s="3">
        <v>87</v>
      </c>
      <c r="O67" s="3">
        <v>437</v>
      </c>
      <c r="P67" s="3">
        <v>154</v>
      </c>
      <c r="Q67" s="3">
        <v>66</v>
      </c>
      <c r="R67" s="3">
        <v>72</v>
      </c>
      <c r="S67" s="3">
        <v>84</v>
      </c>
      <c r="T67" s="3">
        <v>18</v>
      </c>
      <c r="U67" s="3">
        <v>77</v>
      </c>
      <c r="V67" s="3">
        <v>13</v>
      </c>
      <c r="W67" s="3">
        <v>49</v>
      </c>
      <c r="X67" s="3">
        <v>57</v>
      </c>
      <c r="Y67" s="3">
        <v>148</v>
      </c>
      <c r="Z67" s="3">
        <v>153</v>
      </c>
      <c r="AA67" s="3">
        <v>21</v>
      </c>
      <c r="AB67" s="3">
        <v>80</v>
      </c>
      <c r="AC67" s="3">
        <v>379</v>
      </c>
      <c r="AD67" s="3">
        <v>43</v>
      </c>
      <c r="AE67" s="3">
        <v>89</v>
      </c>
      <c r="AF67" s="3">
        <v>20</v>
      </c>
      <c r="AG67" s="3">
        <v>49</v>
      </c>
      <c r="AH67" s="3">
        <v>76</v>
      </c>
      <c r="AI67" s="3">
        <v>122</v>
      </c>
      <c r="AJ67" s="3">
        <v>60</v>
      </c>
      <c r="AK67" s="3">
        <v>54</v>
      </c>
      <c r="AL67" s="3">
        <v>110</v>
      </c>
      <c r="AM67" s="3">
        <v>92</v>
      </c>
      <c r="AN67" s="3">
        <v>1136</v>
      </c>
      <c r="AO67" s="3">
        <v>91</v>
      </c>
      <c r="AP67" s="3">
        <v>13</v>
      </c>
      <c r="AQ67" s="3">
        <v>35</v>
      </c>
      <c r="AR67" s="3">
        <v>40</v>
      </c>
      <c r="AS67" s="3">
        <v>45</v>
      </c>
      <c r="AT67" s="3">
        <v>415</v>
      </c>
      <c r="AU67" s="3">
        <v>159</v>
      </c>
      <c r="AV67" s="3">
        <v>6</v>
      </c>
      <c r="AW67" s="3">
        <v>102</v>
      </c>
      <c r="AX67" s="3">
        <v>843</v>
      </c>
      <c r="AY67" s="3">
        <v>15</v>
      </c>
      <c r="AZ67" s="3">
        <v>93</v>
      </c>
      <c r="BA67" s="3">
        <v>87</v>
      </c>
      <c r="BB67" s="3">
        <v>7</v>
      </c>
      <c r="BC67" s="3">
        <v>16</v>
      </c>
      <c r="BD67" s="3">
        <v>56</v>
      </c>
      <c r="BE67" s="3">
        <v>1</v>
      </c>
      <c r="BF67" s="3">
        <v>0</v>
      </c>
      <c r="BG67" s="3">
        <v>0</v>
      </c>
      <c r="BH67" s="3">
        <v>0</v>
      </c>
      <c r="BI67" s="3">
        <v>10</v>
      </c>
      <c r="BJ67" s="3">
        <v>0</v>
      </c>
      <c r="BK67" s="3">
        <v>1</v>
      </c>
      <c r="BL67" s="3">
        <v>1</v>
      </c>
      <c r="BM67" s="3">
        <v>0</v>
      </c>
      <c r="BN67" s="3">
        <v>0</v>
      </c>
      <c r="BO67" s="30">
        <f t="shared" si="0"/>
        <v>85</v>
      </c>
      <c r="BP67" s="3">
        <v>512</v>
      </c>
      <c r="BQ67" s="30">
        <f t="shared" si="1"/>
        <v>356</v>
      </c>
      <c r="BR67" s="31">
        <v>9826</v>
      </c>
      <c r="BS67" s="3">
        <f t="shared" si="2"/>
        <v>9826</v>
      </c>
      <c r="BT67" s="3">
        <v>0</v>
      </c>
      <c r="BU67" s="39">
        <v>32081</v>
      </c>
      <c r="BW67">
        <f t="shared" si="4"/>
        <v>82909.5</v>
      </c>
      <c r="BX67" s="25">
        <f t="shared" si="10"/>
        <v>0.10127515441322976</v>
      </c>
      <c r="CD67">
        <f t="shared" si="5"/>
        <v>16933.5</v>
      </c>
      <c r="CE67">
        <f t="shared" si="6"/>
        <v>10526.5</v>
      </c>
      <c r="CF67">
        <f t="shared" si="7"/>
        <v>3683</v>
      </c>
      <c r="CG67">
        <f t="shared" si="8"/>
        <v>2025</v>
      </c>
      <c r="CH67">
        <f t="shared" si="9"/>
        <v>4313</v>
      </c>
      <c r="CZ67" s="82">
        <v>32051</v>
      </c>
      <c r="DA67" s="6">
        <f t="shared" si="11"/>
        <v>6416.3472222222226</v>
      </c>
      <c r="DB67" s="6">
        <f t="shared" si="3"/>
        <v>6909.125</v>
      </c>
      <c r="DC67" s="84">
        <f t="shared" si="12"/>
        <v>9826</v>
      </c>
    </row>
    <row r="68" spans="2:107" x14ac:dyDescent="0.3">
      <c r="B68" s="59" t="s">
        <v>145</v>
      </c>
      <c r="C68" s="21" t="s">
        <v>441</v>
      </c>
      <c r="D68" s="3">
        <v>31</v>
      </c>
      <c r="E68" s="3">
        <v>351</v>
      </c>
      <c r="F68" s="3">
        <v>178</v>
      </c>
      <c r="G68" s="3">
        <v>32</v>
      </c>
      <c r="H68" s="3">
        <v>1499</v>
      </c>
      <c r="I68" s="3">
        <v>204</v>
      </c>
      <c r="J68" s="3">
        <v>39</v>
      </c>
      <c r="K68" s="3">
        <v>4</v>
      </c>
      <c r="L68" s="3">
        <v>130</v>
      </c>
      <c r="M68" s="3">
        <v>58</v>
      </c>
      <c r="N68" s="3">
        <v>71</v>
      </c>
      <c r="O68" s="3">
        <v>322</v>
      </c>
      <c r="P68" s="3">
        <v>137</v>
      </c>
      <c r="Q68" s="3">
        <v>52</v>
      </c>
      <c r="R68" s="3">
        <v>43</v>
      </c>
      <c r="S68" s="3">
        <v>58</v>
      </c>
      <c r="T68" s="3">
        <v>20</v>
      </c>
      <c r="U68" s="3">
        <v>56</v>
      </c>
      <c r="V68" s="3">
        <v>13</v>
      </c>
      <c r="W68" s="3">
        <v>41</v>
      </c>
      <c r="X68" s="3">
        <v>53</v>
      </c>
      <c r="Y68" s="3">
        <v>103</v>
      </c>
      <c r="Z68" s="3">
        <v>120</v>
      </c>
      <c r="AA68" s="3">
        <v>17</v>
      </c>
      <c r="AB68" s="3">
        <v>59</v>
      </c>
      <c r="AC68" s="3">
        <v>242</v>
      </c>
      <c r="AD68" s="3">
        <v>42</v>
      </c>
      <c r="AE68" s="3">
        <v>65</v>
      </c>
      <c r="AF68" s="3">
        <v>12</v>
      </c>
      <c r="AG68" s="3">
        <v>54</v>
      </c>
      <c r="AH68" s="3">
        <v>52</v>
      </c>
      <c r="AI68" s="3">
        <v>99</v>
      </c>
      <c r="AJ68" s="3">
        <v>32</v>
      </c>
      <c r="AK68" s="3">
        <v>42</v>
      </c>
      <c r="AL68" s="3">
        <v>80</v>
      </c>
      <c r="AM68" s="3">
        <v>72</v>
      </c>
      <c r="AN68" s="3">
        <v>857</v>
      </c>
      <c r="AO68" s="3">
        <v>53</v>
      </c>
      <c r="AP68" s="3">
        <v>8</v>
      </c>
      <c r="AQ68" s="3">
        <v>24</v>
      </c>
      <c r="AR68" s="3">
        <v>35</v>
      </c>
      <c r="AS68" s="3">
        <v>43</v>
      </c>
      <c r="AT68" s="3">
        <v>303</v>
      </c>
      <c r="AU68" s="3">
        <v>132</v>
      </c>
      <c r="AV68" s="3">
        <v>7</v>
      </c>
      <c r="AW68" s="3">
        <v>66</v>
      </c>
      <c r="AX68" s="3">
        <v>705</v>
      </c>
      <c r="AY68" s="3">
        <v>5</v>
      </c>
      <c r="AZ68" s="3">
        <v>71</v>
      </c>
      <c r="BA68" s="3">
        <v>59</v>
      </c>
      <c r="BB68" s="3">
        <v>5</v>
      </c>
      <c r="BC68" s="3">
        <v>8</v>
      </c>
      <c r="BD68" s="3">
        <v>36</v>
      </c>
      <c r="BE68" s="3">
        <v>0</v>
      </c>
      <c r="BF68" s="3">
        <v>1</v>
      </c>
      <c r="BG68" s="3">
        <v>0</v>
      </c>
      <c r="BH68" s="3">
        <v>0</v>
      </c>
      <c r="BI68" s="3">
        <v>8</v>
      </c>
      <c r="BJ68" s="3">
        <v>0</v>
      </c>
      <c r="BK68" s="3">
        <v>1</v>
      </c>
      <c r="BL68" s="3">
        <v>2</v>
      </c>
      <c r="BM68" s="3">
        <v>0</v>
      </c>
      <c r="BN68" s="3">
        <v>0</v>
      </c>
      <c r="BO68" s="30">
        <f t="shared" ref="BO68:BO105" si="14">SUM(BC68:BN68)</f>
        <v>56</v>
      </c>
      <c r="BP68" s="3">
        <v>416</v>
      </c>
      <c r="BQ68" s="30">
        <f t="shared" ref="BQ68:BQ105" si="15">BR68-SUM(D68:BN68,BP68)</f>
        <v>287</v>
      </c>
      <c r="BR68" s="31">
        <v>7615</v>
      </c>
      <c r="BS68" s="3">
        <f t="shared" ref="BS68:BS131" si="16">SUM(D68:BQ68)-BO68</f>
        <v>7615</v>
      </c>
      <c r="BT68" s="3">
        <v>0</v>
      </c>
      <c r="BU68" s="39">
        <v>32109</v>
      </c>
      <c r="BW68">
        <f t="shared" si="4"/>
        <v>84713.5</v>
      </c>
      <c r="BX68" s="25">
        <f t="shared" si="10"/>
        <v>0.10577600835400069</v>
      </c>
      <c r="CD68">
        <f t="shared" si="5"/>
        <v>17174.5</v>
      </c>
      <c r="CE68">
        <f t="shared" si="6"/>
        <v>10552.5</v>
      </c>
      <c r="CF68">
        <f t="shared" si="7"/>
        <v>3744</v>
      </c>
      <c r="CG68">
        <f t="shared" si="8"/>
        <v>2075</v>
      </c>
      <c r="CH68">
        <f t="shared" si="9"/>
        <v>4315</v>
      </c>
      <c r="CZ68" s="82">
        <v>32082</v>
      </c>
      <c r="DA68" s="6">
        <f t="shared" si="11"/>
        <v>6484.4861111111113</v>
      </c>
      <c r="DB68" s="6">
        <f t="shared" si="3"/>
        <v>7059.458333333333</v>
      </c>
      <c r="DC68" s="84">
        <f t="shared" si="12"/>
        <v>7615</v>
      </c>
    </row>
    <row r="69" spans="2:107" x14ac:dyDescent="0.3">
      <c r="B69" s="59" t="s">
        <v>146</v>
      </c>
      <c r="C69" s="21" t="s">
        <v>442</v>
      </c>
      <c r="D69" s="3">
        <v>35</v>
      </c>
      <c r="E69" s="3">
        <v>370</v>
      </c>
      <c r="F69" s="3">
        <v>190</v>
      </c>
      <c r="G69" s="3">
        <v>45</v>
      </c>
      <c r="H69" s="3">
        <v>1637</v>
      </c>
      <c r="I69" s="3">
        <v>243</v>
      </c>
      <c r="J69" s="3">
        <v>41</v>
      </c>
      <c r="K69" s="3">
        <v>9</v>
      </c>
      <c r="L69" s="3">
        <v>166</v>
      </c>
      <c r="M69" s="3">
        <v>69</v>
      </c>
      <c r="N69" s="3">
        <v>105</v>
      </c>
      <c r="O69" s="3">
        <v>364</v>
      </c>
      <c r="P69" s="3">
        <v>145</v>
      </c>
      <c r="Q69" s="3">
        <v>54</v>
      </c>
      <c r="R69" s="3">
        <v>70</v>
      </c>
      <c r="S69" s="3">
        <v>66</v>
      </c>
      <c r="T69" s="3">
        <v>22</v>
      </c>
      <c r="U69" s="3">
        <v>60</v>
      </c>
      <c r="V69" s="3">
        <v>13</v>
      </c>
      <c r="W69" s="3">
        <v>43</v>
      </c>
      <c r="X69" s="3">
        <v>59</v>
      </c>
      <c r="Y69" s="3">
        <v>111</v>
      </c>
      <c r="Z69" s="3">
        <v>123</v>
      </c>
      <c r="AA69" s="3">
        <v>25</v>
      </c>
      <c r="AB69" s="3">
        <v>63</v>
      </c>
      <c r="AC69" s="3">
        <v>295</v>
      </c>
      <c r="AD69" s="3">
        <v>31</v>
      </c>
      <c r="AE69" s="3">
        <v>72</v>
      </c>
      <c r="AF69" s="3">
        <v>23</v>
      </c>
      <c r="AG69" s="3">
        <v>63</v>
      </c>
      <c r="AH69" s="3">
        <v>51</v>
      </c>
      <c r="AI69" s="3">
        <v>116</v>
      </c>
      <c r="AJ69" s="3">
        <v>61</v>
      </c>
      <c r="AK69" s="3">
        <v>47</v>
      </c>
      <c r="AL69" s="3">
        <v>101</v>
      </c>
      <c r="AM69" s="3">
        <v>73</v>
      </c>
      <c r="AN69" s="3">
        <v>873</v>
      </c>
      <c r="AO69" s="3">
        <v>65</v>
      </c>
      <c r="AP69" s="3">
        <v>7</v>
      </c>
      <c r="AQ69" s="3">
        <v>38</v>
      </c>
      <c r="AR69" s="3">
        <v>33</v>
      </c>
      <c r="AS69" s="3">
        <v>43</v>
      </c>
      <c r="AT69" s="3">
        <v>360</v>
      </c>
      <c r="AU69" s="3">
        <v>98</v>
      </c>
      <c r="AV69" s="3">
        <v>10</v>
      </c>
      <c r="AW69" s="3">
        <v>103</v>
      </c>
      <c r="AX69" s="3">
        <v>964</v>
      </c>
      <c r="AY69" s="3">
        <v>8</v>
      </c>
      <c r="AZ69" s="3">
        <v>77</v>
      </c>
      <c r="BA69" s="3">
        <v>69</v>
      </c>
      <c r="BB69" s="3">
        <v>9</v>
      </c>
      <c r="BC69" s="3">
        <v>15</v>
      </c>
      <c r="BD69" s="3">
        <v>44</v>
      </c>
      <c r="BE69" s="3">
        <v>1</v>
      </c>
      <c r="BF69" s="3">
        <v>0</v>
      </c>
      <c r="BG69" s="3">
        <v>1</v>
      </c>
      <c r="BH69" s="3">
        <v>2</v>
      </c>
      <c r="BI69" s="3">
        <v>12</v>
      </c>
      <c r="BJ69" s="3">
        <v>0</v>
      </c>
      <c r="BK69" s="3">
        <v>0</v>
      </c>
      <c r="BL69" s="3">
        <v>0</v>
      </c>
      <c r="BM69" s="3">
        <v>0</v>
      </c>
      <c r="BN69" s="3">
        <v>0</v>
      </c>
      <c r="BO69" s="30">
        <f t="shared" si="14"/>
        <v>75</v>
      </c>
      <c r="BP69" s="3">
        <v>379</v>
      </c>
      <c r="BQ69" s="30">
        <f t="shared" si="15"/>
        <v>317</v>
      </c>
      <c r="BR69" s="31">
        <v>8589</v>
      </c>
      <c r="BS69" s="3">
        <f t="shared" si="16"/>
        <v>8589</v>
      </c>
      <c r="BT69" s="3">
        <v>0</v>
      </c>
      <c r="BU69" s="39">
        <v>32144</v>
      </c>
      <c r="BW69">
        <f t="shared" si="4"/>
        <v>86905.5</v>
      </c>
      <c r="BX69" s="25">
        <f t="shared" si="10"/>
        <v>0.11313130019340867</v>
      </c>
      <c r="CD69">
        <f t="shared" si="5"/>
        <v>17399.5</v>
      </c>
      <c r="CE69">
        <f t="shared" si="6"/>
        <v>10558.5</v>
      </c>
      <c r="CF69">
        <f t="shared" si="7"/>
        <v>3823</v>
      </c>
      <c r="CG69">
        <f t="shared" si="8"/>
        <v>2090</v>
      </c>
      <c r="CH69">
        <f t="shared" si="9"/>
        <v>4318</v>
      </c>
      <c r="CZ69" s="82">
        <v>32112</v>
      </c>
      <c r="DA69" s="6">
        <f t="shared" si="11"/>
        <v>6597.875</v>
      </c>
      <c r="DB69" s="6">
        <f t="shared" si="3"/>
        <v>7242.125</v>
      </c>
      <c r="DC69" s="84">
        <f t="shared" si="12"/>
        <v>8589</v>
      </c>
    </row>
    <row r="70" spans="2:107" x14ac:dyDescent="0.3">
      <c r="B70" s="59" t="s">
        <v>147</v>
      </c>
      <c r="C70" s="21" t="s">
        <v>443</v>
      </c>
      <c r="D70" s="3">
        <v>27</v>
      </c>
      <c r="E70" s="3">
        <v>351</v>
      </c>
      <c r="F70" s="3">
        <v>171</v>
      </c>
      <c r="G70" s="3">
        <v>47</v>
      </c>
      <c r="H70" s="3">
        <v>1579</v>
      </c>
      <c r="I70" s="3">
        <v>249</v>
      </c>
      <c r="J70" s="3">
        <v>29</v>
      </c>
      <c r="K70" s="3">
        <v>7</v>
      </c>
      <c r="L70" s="3">
        <v>156</v>
      </c>
      <c r="M70" s="3">
        <v>73</v>
      </c>
      <c r="N70" s="3">
        <v>77</v>
      </c>
      <c r="O70" s="3">
        <v>340</v>
      </c>
      <c r="P70" s="3">
        <v>141</v>
      </c>
      <c r="Q70" s="3">
        <v>47</v>
      </c>
      <c r="R70" s="3">
        <v>40</v>
      </c>
      <c r="S70" s="3">
        <v>71</v>
      </c>
      <c r="T70" s="3">
        <v>15</v>
      </c>
      <c r="U70" s="3">
        <v>57</v>
      </c>
      <c r="V70" s="3">
        <v>14</v>
      </c>
      <c r="W70" s="3">
        <v>39</v>
      </c>
      <c r="X70" s="3">
        <v>61</v>
      </c>
      <c r="Y70" s="3">
        <v>99</v>
      </c>
      <c r="Z70" s="3">
        <v>111</v>
      </c>
      <c r="AA70" s="3">
        <v>24</v>
      </c>
      <c r="AB70" s="3">
        <v>59</v>
      </c>
      <c r="AC70" s="3">
        <v>276</v>
      </c>
      <c r="AD70" s="3">
        <v>27</v>
      </c>
      <c r="AE70" s="3">
        <v>82</v>
      </c>
      <c r="AF70" s="3">
        <v>15</v>
      </c>
      <c r="AG70" s="3">
        <v>46</v>
      </c>
      <c r="AH70" s="3">
        <v>57</v>
      </c>
      <c r="AI70" s="3">
        <v>111</v>
      </c>
      <c r="AJ70" s="3">
        <v>52</v>
      </c>
      <c r="AK70" s="3">
        <v>45</v>
      </c>
      <c r="AL70" s="3">
        <v>86</v>
      </c>
      <c r="AM70" s="3">
        <v>83</v>
      </c>
      <c r="AN70" s="3">
        <v>894</v>
      </c>
      <c r="AO70" s="3">
        <v>73</v>
      </c>
      <c r="AP70" s="3">
        <v>15</v>
      </c>
      <c r="AQ70" s="3">
        <v>21</v>
      </c>
      <c r="AR70" s="3">
        <v>39</v>
      </c>
      <c r="AS70" s="3">
        <v>45</v>
      </c>
      <c r="AT70" s="3">
        <v>340</v>
      </c>
      <c r="AU70" s="3">
        <v>144</v>
      </c>
      <c r="AV70" s="3">
        <v>14</v>
      </c>
      <c r="AW70" s="3">
        <v>95</v>
      </c>
      <c r="AX70" s="3">
        <v>887</v>
      </c>
      <c r="AY70" s="3">
        <v>8</v>
      </c>
      <c r="AZ70" s="3">
        <v>80</v>
      </c>
      <c r="BA70" s="3">
        <v>73</v>
      </c>
      <c r="BB70" s="3">
        <v>8</v>
      </c>
      <c r="BC70" s="3">
        <v>7</v>
      </c>
      <c r="BD70" s="3">
        <v>26</v>
      </c>
      <c r="BE70" s="3">
        <v>1</v>
      </c>
      <c r="BF70" s="3">
        <v>0</v>
      </c>
      <c r="BG70" s="3">
        <v>0</v>
      </c>
      <c r="BH70" s="3">
        <v>0</v>
      </c>
      <c r="BI70" s="3">
        <v>5</v>
      </c>
      <c r="BJ70" s="3">
        <v>0</v>
      </c>
      <c r="BK70" s="3">
        <v>1</v>
      </c>
      <c r="BL70" s="3">
        <v>1</v>
      </c>
      <c r="BM70" s="3">
        <v>0</v>
      </c>
      <c r="BN70" s="3">
        <v>0</v>
      </c>
      <c r="BO70" s="30">
        <f t="shared" si="14"/>
        <v>41</v>
      </c>
      <c r="BP70" s="3">
        <v>296</v>
      </c>
      <c r="BQ70" s="30">
        <f t="shared" si="15"/>
        <v>269</v>
      </c>
      <c r="BR70" s="31">
        <v>8106</v>
      </c>
      <c r="BS70" s="3">
        <f t="shared" si="16"/>
        <v>8106</v>
      </c>
      <c r="BT70" s="3">
        <v>0</v>
      </c>
      <c r="BU70" s="39">
        <v>32172</v>
      </c>
      <c r="BW70">
        <f t="shared" si="4"/>
        <v>89061.5</v>
      </c>
      <c r="BX70" s="25">
        <f t="shared" si="10"/>
        <v>0.15650768092041201</v>
      </c>
      <c r="CD70">
        <f t="shared" si="5"/>
        <v>17676.5</v>
      </c>
      <c r="CE70">
        <f t="shared" si="6"/>
        <v>10622.5</v>
      </c>
      <c r="CF70">
        <f t="shared" si="7"/>
        <v>3881</v>
      </c>
      <c r="CG70">
        <f t="shared" si="8"/>
        <v>2126</v>
      </c>
      <c r="CH70">
        <f t="shared" si="9"/>
        <v>4316</v>
      </c>
      <c r="CZ70" s="82">
        <v>32143</v>
      </c>
      <c r="DA70" s="6">
        <f t="shared" si="11"/>
        <v>6638.3194444444443</v>
      </c>
      <c r="DB70" s="6">
        <f t="shared" si="3"/>
        <v>7421.791666666667</v>
      </c>
      <c r="DC70" s="84">
        <f t="shared" si="12"/>
        <v>8106</v>
      </c>
    </row>
    <row r="71" spans="2:107" x14ac:dyDescent="0.3">
      <c r="B71" s="59" t="s">
        <v>148</v>
      </c>
      <c r="C71" s="21" t="s">
        <v>444</v>
      </c>
      <c r="D71" s="3">
        <v>40</v>
      </c>
      <c r="E71" s="3">
        <v>346</v>
      </c>
      <c r="F71" s="3">
        <v>187</v>
      </c>
      <c r="G71" s="3">
        <v>29</v>
      </c>
      <c r="H71" s="3">
        <v>1650</v>
      </c>
      <c r="I71" s="3">
        <v>246</v>
      </c>
      <c r="J71" s="3">
        <v>40</v>
      </c>
      <c r="K71" s="3">
        <v>2</v>
      </c>
      <c r="L71" s="3">
        <v>156</v>
      </c>
      <c r="M71" s="3">
        <v>63</v>
      </c>
      <c r="N71" s="3">
        <v>86</v>
      </c>
      <c r="O71" s="3">
        <v>430</v>
      </c>
      <c r="P71" s="3">
        <v>148</v>
      </c>
      <c r="Q71" s="3">
        <v>49</v>
      </c>
      <c r="R71" s="3">
        <v>62</v>
      </c>
      <c r="S71" s="3">
        <v>66</v>
      </c>
      <c r="T71" s="3">
        <v>32</v>
      </c>
      <c r="U71" s="3">
        <v>60</v>
      </c>
      <c r="V71" s="3">
        <v>15</v>
      </c>
      <c r="W71" s="3">
        <v>30</v>
      </c>
      <c r="X71" s="3">
        <v>53</v>
      </c>
      <c r="Y71" s="3">
        <v>108</v>
      </c>
      <c r="Z71" s="3">
        <v>101</v>
      </c>
      <c r="AA71" s="3">
        <v>25</v>
      </c>
      <c r="AB71" s="3">
        <v>74</v>
      </c>
      <c r="AC71" s="3">
        <v>304</v>
      </c>
      <c r="AD71" s="3">
        <v>45</v>
      </c>
      <c r="AE71" s="3">
        <v>63</v>
      </c>
      <c r="AF71" s="3">
        <v>19</v>
      </c>
      <c r="AG71" s="3">
        <v>48</v>
      </c>
      <c r="AH71" s="3">
        <v>70</v>
      </c>
      <c r="AI71" s="3">
        <v>111</v>
      </c>
      <c r="AJ71" s="3">
        <v>51</v>
      </c>
      <c r="AK71" s="3">
        <v>42</v>
      </c>
      <c r="AL71" s="3">
        <v>110</v>
      </c>
      <c r="AM71" s="3">
        <v>67</v>
      </c>
      <c r="AN71" s="3">
        <v>926</v>
      </c>
      <c r="AO71" s="3">
        <v>64</v>
      </c>
      <c r="AP71" s="3">
        <v>9</v>
      </c>
      <c r="AQ71" s="3">
        <v>34</v>
      </c>
      <c r="AR71" s="3">
        <v>35</v>
      </c>
      <c r="AS71" s="3">
        <v>39</v>
      </c>
      <c r="AT71" s="3">
        <v>331</v>
      </c>
      <c r="AU71" s="3">
        <v>111</v>
      </c>
      <c r="AV71" s="3">
        <v>6</v>
      </c>
      <c r="AW71" s="3">
        <v>101</v>
      </c>
      <c r="AX71" s="3">
        <v>913</v>
      </c>
      <c r="AY71" s="3">
        <v>10</v>
      </c>
      <c r="AZ71" s="3">
        <v>54</v>
      </c>
      <c r="BA71" s="3">
        <v>59</v>
      </c>
      <c r="BB71" s="3">
        <v>7</v>
      </c>
      <c r="BC71" s="3">
        <v>13</v>
      </c>
      <c r="BD71" s="3">
        <v>33</v>
      </c>
      <c r="BE71" s="3">
        <v>0</v>
      </c>
      <c r="BF71" s="3">
        <v>0</v>
      </c>
      <c r="BG71" s="3">
        <v>0</v>
      </c>
      <c r="BH71" s="3">
        <v>0</v>
      </c>
      <c r="BI71" s="3">
        <v>8</v>
      </c>
      <c r="BJ71" s="3">
        <v>0</v>
      </c>
      <c r="BK71" s="3">
        <v>1</v>
      </c>
      <c r="BL71" s="3">
        <v>0</v>
      </c>
      <c r="BM71" s="3">
        <v>0</v>
      </c>
      <c r="BN71" s="3">
        <v>1</v>
      </c>
      <c r="BO71" s="30">
        <f t="shared" si="14"/>
        <v>56</v>
      </c>
      <c r="BP71" s="3">
        <v>336</v>
      </c>
      <c r="BQ71" s="30">
        <f t="shared" si="15"/>
        <v>290</v>
      </c>
      <c r="BR71" s="31">
        <v>8409</v>
      </c>
      <c r="BS71" s="3">
        <f t="shared" si="16"/>
        <v>8409</v>
      </c>
      <c r="BT71" s="3">
        <v>0</v>
      </c>
      <c r="BU71" s="39">
        <v>32200</v>
      </c>
      <c r="BW71">
        <f t="shared" si="4"/>
        <v>91828.5</v>
      </c>
      <c r="BX71" s="25">
        <f t="shared" si="10"/>
        <v>0.2042924027225872</v>
      </c>
      <c r="CD71">
        <f t="shared" si="5"/>
        <v>18111.5</v>
      </c>
      <c r="CE71">
        <f t="shared" si="6"/>
        <v>10726.5</v>
      </c>
      <c r="CF71">
        <f t="shared" si="7"/>
        <v>3974</v>
      </c>
      <c r="CG71">
        <f t="shared" si="8"/>
        <v>2197</v>
      </c>
      <c r="CH71">
        <f t="shared" si="9"/>
        <v>4402</v>
      </c>
      <c r="CZ71" s="82">
        <v>32174</v>
      </c>
      <c r="DA71" s="6">
        <f t="shared" si="11"/>
        <v>6708.9027777777774</v>
      </c>
      <c r="DB71" s="6">
        <f t="shared" si="3"/>
        <v>7652.375</v>
      </c>
      <c r="DC71" s="84">
        <f t="shared" si="12"/>
        <v>8409</v>
      </c>
    </row>
    <row r="72" spans="2:107" x14ac:dyDescent="0.3">
      <c r="B72" s="59" t="s">
        <v>149</v>
      </c>
      <c r="C72" s="21" t="s">
        <v>445</v>
      </c>
      <c r="D72" s="3">
        <v>33</v>
      </c>
      <c r="E72" s="3">
        <v>406</v>
      </c>
      <c r="F72" s="3">
        <v>233</v>
      </c>
      <c r="G72" s="3">
        <v>42</v>
      </c>
      <c r="H72" s="3">
        <v>2010</v>
      </c>
      <c r="I72" s="3">
        <v>345</v>
      </c>
      <c r="J72" s="3">
        <v>35</v>
      </c>
      <c r="K72" s="3">
        <v>9</v>
      </c>
      <c r="L72" s="3">
        <v>160</v>
      </c>
      <c r="M72" s="3">
        <v>99</v>
      </c>
      <c r="N72" s="3">
        <v>127</v>
      </c>
      <c r="O72" s="3">
        <v>493</v>
      </c>
      <c r="P72" s="3">
        <v>190</v>
      </c>
      <c r="Q72" s="3">
        <v>67</v>
      </c>
      <c r="R72" s="3">
        <v>70</v>
      </c>
      <c r="S72" s="3">
        <v>76</v>
      </c>
      <c r="T72" s="3">
        <v>21</v>
      </c>
      <c r="U72" s="3">
        <v>91</v>
      </c>
      <c r="V72" s="3">
        <v>13</v>
      </c>
      <c r="W72" s="3">
        <v>33</v>
      </c>
      <c r="X72" s="3">
        <v>56</v>
      </c>
      <c r="Y72" s="3">
        <v>156</v>
      </c>
      <c r="Z72" s="3">
        <v>124</v>
      </c>
      <c r="AA72" s="3">
        <v>24</v>
      </c>
      <c r="AB72" s="3">
        <v>98</v>
      </c>
      <c r="AC72" s="3">
        <v>357</v>
      </c>
      <c r="AD72" s="3">
        <v>54</v>
      </c>
      <c r="AE72" s="3">
        <v>104</v>
      </c>
      <c r="AF72" s="3">
        <v>19</v>
      </c>
      <c r="AG72" s="3">
        <v>60</v>
      </c>
      <c r="AH72" s="3">
        <v>76</v>
      </c>
      <c r="AI72" s="3">
        <v>141</v>
      </c>
      <c r="AJ72" s="3">
        <v>80</v>
      </c>
      <c r="AK72" s="3">
        <v>49</v>
      </c>
      <c r="AL72" s="3">
        <v>100</v>
      </c>
      <c r="AM72" s="3">
        <v>95</v>
      </c>
      <c r="AN72" s="3">
        <v>1185</v>
      </c>
      <c r="AO72" s="3">
        <v>88</v>
      </c>
      <c r="AP72" s="3">
        <v>6</v>
      </c>
      <c r="AQ72" s="3">
        <v>38</v>
      </c>
      <c r="AR72" s="3">
        <v>51</v>
      </c>
      <c r="AS72" s="3">
        <v>48</v>
      </c>
      <c r="AT72" s="3">
        <v>429</v>
      </c>
      <c r="AU72" s="3">
        <v>174</v>
      </c>
      <c r="AV72" s="3">
        <v>10</v>
      </c>
      <c r="AW72" s="3">
        <v>117</v>
      </c>
      <c r="AX72" s="3">
        <v>1379</v>
      </c>
      <c r="AY72" s="3">
        <v>13</v>
      </c>
      <c r="AZ72" s="3">
        <v>87</v>
      </c>
      <c r="BA72" s="3">
        <v>77</v>
      </c>
      <c r="BB72" s="3">
        <v>6</v>
      </c>
      <c r="BC72" s="3">
        <v>12</v>
      </c>
      <c r="BD72" s="3">
        <v>51</v>
      </c>
      <c r="BE72" s="3">
        <v>1</v>
      </c>
      <c r="BF72" s="3">
        <v>1</v>
      </c>
      <c r="BG72" s="3">
        <v>0</v>
      </c>
      <c r="BH72" s="3">
        <v>0</v>
      </c>
      <c r="BI72" s="3">
        <v>5</v>
      </c>
      <c r="BJ72" s="3">
        <v>0</v>
      </c>
      <c r="BK72" s="3">
        <v>1</v>
      </c>
      <c r="BL72" s="3">
        <v>0</v>
      </c>
      <c r="BM72" s="3">
        <v>0</v>
      </c>
      <c r="BN72" s="3">
        <v>1</v>
      </c>
      <c r="BO72" s="30">
        <f t="shared" si="14"/>
        <v>72</v>
      </c>
      <c r="BP72" s="3">
        <v>271</v>
      </c>
      <c r="BQ72" s="30">
        <f t="shared" si="15"/>
        <v>494</v>
      </c>
      <c r="BR72" s="31">
        <v>10691</v>
      </c>
      <c r="BS72" s="3">
        <f t="shared" si="16"/>
        <v>10691</v>
      </c>
      <c r="BT72" s="3">
        <v>0</v>
      </c>
      <c r="BU72" s="39">
        <v>32235</v>
      </c>
      <c r="BW72">
        <f t="shared" si="4"/>
        <v>96344.5</v>
      </c>
      <c r="BX72" s="25">
        <f t="shared" si="10"/>
        <v>0.25710464509394582</v>
      </c>
      <c r="CD72">
        <f t="shared" si="5"/>
        <v>18826.5</v>
      </c>
      <c r="CE72">
        <f t="shared" si="6"/>
        <v>11106.5</v>
      </c>
      <c r="CF72">
        <f t="shared" si="7"/>
        <v>4128</v>
      </c>
      <c r="CG72">
        <f t="shared" si="8"/>
        <v>2268</v>
      </c>
      <c r="CH72">
        <f t="shared" si="9"/>
        <v>4545</v>
      </c>
      <c r="CZ72" s="82">
        <v>32203</v>
      </c>
      <c r="DA72" s="6">
        <f t="shared" si="11"/>
        <v>6846.458333333333</v>
      </c>
      <c r="DB72" s="6">
        <f t="shared" si="3"/>
        <v>8028.708333333333</v>
      </c>
      <c r="DC72" s="84">
        <f t="shared" si="12"/>
        <v>10691</v>
      </c>
    </row>
    <row r="73" spans="2:107" x14ac:dyDescent="0.3">
      <c r="B73" s="59" t="s">
        <v>150</v>
      </c>
      <c r="C73" s="21" t="s">
        <v>446</v>
      </c>
      <c r="D73" s="3">
        <v>32</v>
      </c>
      <c r="E73" s="3">
        <v>313</v>
      </c>
      <c r="F73" s="3">
        <v>177</v>
      </c>
      <c r="G73" s="3">
        <v>31</v>
      </c>
      <c r="H73" s="3">
        <v>1643</v>
      </c>
      <c r="I73" s="3">
        <v>250</v>
      </c>
      <c r="J73" s="3">
        <v>38</v>
      </c>
      <c r="K73" s="3">
        <v>7</v>
      </c>
      <c r="L73" s="3">
        <v>135</v>
      </c>
      <c r="M73" s="3">
        <v>76</v>
      </c>
      <c r="N73" s="3">
        <v>95</v>
      </c>
      <c r="O73" s="3">
        <v>371</v>
      </c>
      <c r="P73" s="3">
        <v>131</v>
      </c>
      <c r="Q73" s="3">
        <v>53</v>
      </c>
      <c r="R73" s="3">
        <v>51</v>
      </c>
      <c r="S73" s="3">
        <v>45</v>
      </c>
      <c r="T73" s="3">
        <v>15</v>
      </c>
      <c r="U73" s="3">
        <v>71</v>
      </c>
      <c r="V73" s="3">
        <v>4</v>
      </c>
      <c r="W73" s="3">
        <v>44</v>
      </c>
      <c r="X73" s="3">
        <v>53</v>
      </c>
      <c r="Y73" s="3">
        <v>113</v>
      </c>
      <c r="Z73" s="3">
        <v>112</v>
      </c>
      <c r="AA73" s="3">
        <v>26</v>
      </c>
      <c r="AB73" s="3">
        <v>64</v>
      </c>
      <c r="AC73" s="3">
        <v>300</v>
      </c>
      <c r="AD73" s="3">
        <v>42</v>
      </c>
      <c r="AE73" s="3">
        <v>69</v>
      </c>
      <c r="AF73" s="3">
        <v>7</v>
      </c>
      <c r="AG73" s="3">
        <v>60</v>
      </c>
      <c r="AH73" s="3">
        <v>54</v>
      </c>
      <c r="AI73" s="3">
        <v>122</v>
      </c>
      <c r="AJ73" s="3">
        <v>59</v>
      </c>
      <c r="AK73" s="3">
        <v>47</v>
      </c>
      <c r="AL73" s="3">
        <v>94</v>
      </c>
      <c r="AM73" s="3">
        <v>65</v>
      </c>
      <c r="AN73" s="3">
        <v>930</v>
      </c>
      <c r="AO73" s="3">
        <v>71</v>
      </c>
      <c r="AP73" s="3">
        <v>2</v>
      </c>
      <c r="AQ73" s="3">
        <v>38</v>
      </c>
      <c r="AR73" s="3">
        <v>30</v>
      </c>
      <c r="AS73" s="3">
        <v>55</v>
      </c>
      <c r="AT73" s="3">
        <v>371</v>
      </c>
      <c r="AU73" s="3">
        <v>111</v>
      </c>
      <c r="AV73" s="3">
        <v>8</v>
      </c>
      <c r="AW73" s="3">
        <v>72</v>
      </c>
      <c r="AX73" s="3">
        <v>1109</v>
      </c>
      <c r="AY73" s="3">
        <v>12</v>
      </c>
      <c r="AZ73" s="3">
        <v>67</v>
      </c>
      <c r="BA73" s="3">
        <v>57</v>
      </c>
      <c r="BB73" s="3">
        <v>3</v>
      </c>
      <c r="BC73" s="3">
        <v>12</v>
      </c>
      <c r="BD73" s="3">
        <v>28</v>
      </c>
      <c r="BE73" s="3">
        <v>0</v>
      </c>
      <c r="BF73" s="3">
        <v>0</v>
      </c>
      <c r="BG73" s="3">
        <v>0</v>
      </c>
      <c r="BH73" s="3">
        <v>1</v>
      </c>
      <c r="BI73" s="3">
        <v>5</v>
      </c>
      <c r="BJ73" s="3">
        <v>0</v>
      </c>
      <c r="BK73" s="3">
        <v>1</v>
      </c>
      <c r="BL73" s="3">
        <v>0</v>
      </c>
      <c r="BM73" s="3">
        <v>0</v>
      </c>
      <c r="BN73" s="3">
        <v>0</v>
      </c>
      <c r="BO73" s="30">
        <f t="shared" si="14"/>
        <v>47</v>
      </c>
      <c r="BP73" s="3">
        <v>268</v>
      </c>
      <c r="BQ73" s="30">
        <f t="shared" si="15"/>
        <v>350</v>
      </c>
      <c r="BR73" s="31">
        <v>8470</v>
      </c>
      <c r="BS73" s="3">
        <f t="shared" si="16"/>
        <v>8470</v>
      </c>
      <c r="BT73" s="3">
        <v>0</v>
      </c>
      <c r="BU73" s="39">
        <v>32263</v>
      </c>
      <c r="BW73">
        <f t="shared" si="4"/>
        <v>97865.5</v>
      </c>
      <c r="BX73" s="25">
        <f t="shared" si="10"/>
        <v>0.25668370229595761</v>
      </c>
      <c r="CD73">
        <f t="shared" si="5"/>
        <v>19065.5</v>
      </c>
      <c r="CE73">
        <f t="shared" si="6"/>
        <v>11031.5</v>
      </c>
      <c r="CF73">
        <f t="shared" si="7"/>
        <v>4137</v>
      </c>
      <c r="CG73">
        <f t="shared" si="8"/>
        <v>2286</v>
      </c>
      <c r="CH73">
        <f t="shared" si="9"/>
        <v>4550</v>
      </c>
      <c r="CZ73" s="82">
        <v>32234</v>
      </c>
      <c r="DA73" s="6">
        <f t="shared" si="11"/>
        <v>6933.9305555555557</v>
      </c>
      <c r="DB73" s="6">
        <f t="shared" si="3"/>
        <v>8155.458333333333</v>
      </c>
      <c r="DC73" s="84">
        <f t="shared" si="12"/>
        <v>8470</v>
      </c>
    </row>
    <row r="74" spans="2:107" x14ac:dyDescent="0.3">
      <c r="B74" s="59" t="s">
        <v>151</v>
      </c>
      <c r="C74" s="21" t="s">
        <v>447</v>
      </c>
      <c r="D74" s="3">
        <v>38</v>
      </c>
      <c r="E74" s="3">
        <v>318</v>
      </c>
      <c r="F74" s="3">
        <v>194</v>
      </c>
      <c r="G74" s="3">
        <v>73</v>
      </c>
      <c r="H74" s="3">
        <v>1567</v>
      </c>
      <c r="I74" s="3">
        <v>245</v>
      </c>
      <c r="J74" s="3">
        <v>39</v>
      </c>
      <c r="K74" s="3">
        <v>4</v>
      </c>
      <c r="L74" s="3">
        <v>158</v>
      </c>
      <c r="M74" s="3">
        <v>59</v>
      </c>
      <c r="N74" s="3">
        <v>96</v>
      </c>
      <c r="O74" s="3">
        <v>363</v>
      </c>
      <c r="P74" s="3">
        <v>116</v>
      </c>
      <c r="Q74" s="3">
        <v>50</v>
      </c>
      <c r="R74" s="3">
        <v>49</v>
      </c>
      <c r="S74" s="3">
        <v>63</v>
      </c>
      <c r="T74" s="3">
        <v>28</v>
      </c>
      <c r="U74" s="3">
        <v>53</v>
      </c>
      <c r="V74" s="3">
        <v>15</v>
      </c>
      <c r="W74" s="3">
        <v>44</v>
      </c>
      <c r="X74" s="3">
        <v>41</v>
      </c>
      <c r="Y74" s="3">
        <v>106</v>
      </c>
      <c r="Z74" s="3">
        <v>122</v>
      </c>
      <c r="AA74" s="3">
        <v>31</v>
      </c>
      <c r="AB74" s="3">
        <v>71</v>
      </c>
      <c r="AC74" s="3">
        <v>285</v>
      </c>
      <c r="AD74" s="3">
        <v>36</v>
      </c>
      <c r="AE74" s="3">
        <v>84</v>
      </c>
      <c r="AF74" s="3">
        <v>11</v>
      </c>
      <c r="AG74" s="3">
        <v>75</v>
      </c>
      <c r="AH74" s="3">
        <v>66</v>
      </c>
      <c r="AI74" s="3">
        <v>92</v>
      </c>
      <c r="AJ74" s="3">
        <v>70</v>
      </c>
      <c r="AK74" s="3">
        <v>33</v>
      </c>
      <c r="AL74" s="3">
        <v>77</v>
      </c>
      <c r="AM74" s="3">
        <v>57</v>
      </c>
      <c r="AN74" s="3">
        <v>856</v>
      </c>
      <c r="AO74" s="3">
        <v>76</v>
      </c>
      <c r="AP74" s="3">
        <v>5</v>
      </c>
      <c r="AQ74" s="3">
        <v>39</v>
      </c>
      <c r="AR74" s="3">
        <v>27</v>
      </c>
      <c r="AS74" s="3">
        <v>39</v>
      </c>
      <c r="AT74" s="3">
        <v>320</v>
      </c>
      <c r="AU74" s="3">
        <v>117</v>
      </c>
      <c r="AV74" s="3">
        <v>5</v>
      </c>
      <c r="AW74" s="3">
        <v>97</v>
      </c>
      <c r="AX74" s="3">
        <v>1113</v>
      </c>
      <c r="AY74" s="3">
        <v>9</v>
      </c>
      <c r="AZ74" s="3">
        <v>67</v>
      </c>
      <c r="BA74" s="3">
        <v>72</v>
      </c>
      <c r="BB74" s="3">
        <v>7</v>
      </c>
      <c r="BC74" s="3">
        <v>12</v>
      </c>
      <c r="BD74" s="3">
        <v>44</v>
      </c>
      <c r="BE74" s="3">
        <v>1</v>
      </c>
      <c r="BF74" s="3">
        <v>0</v>
      </c>
      <c r="BG74" s="3">
        <v>0</v>
      </c>
      <c r="BH74" s="3">
        <v>0</v>
      </c>
      <c r="BI74" s="3">
        <v>10</v>
      </c>
      <c r="BJ74" s="3">
        <v>0</v>
      </c>
      <c r="BK74" s="3">
        <v>2</v>
      </c>
      <c r="BL74" s="3">
        <v>1</v>
      </c>
      <c r="BM74" s="3">
        <v>0</v>
      </c>
      <c r="BN74" s="3">
        <v>1</v>
      </c>
      <c r="BO74" s="30">
        <f t="shared" si="14"/>
        <v>71</v>
      </c>
      <c r="BP74" s="3">
        <v>278</v>
      </c>
      <c r="BQ74" s="30">
        <f t="shared" si="15"/>
        <v>333</v>
      </c>
      <c r="BR74" s="31">
        <v>8360</v>
      </c>
      <c r="BS74" s="3">
        <f t="shared" si="16"/>
        <v>8360</v>
      </c>
      <c r="BT74" s="3">
        <v>0</v>
      </c>
      <c r="BU74" s="39">
        <v>32291</v>
      </c>
      <c r="BW74">
        <f t="shared" si="4"/>
        <v>101186.5</v>
      </c>
      <c r="BX74" s="25">
        <f t="shared" si="10"/>
        <v>0.31046830885590704</v>
      </c>
      <c r="CD74">
        <f t="shared" si="5"/>
        <v>19543.5</v>
      </c>
      <c r="CE74">
        <f t="shared" si="6"/>
        <v>11191.5</v>
      </c>
      <c r="CF74">
        <f t="shared" si="7"/>
        <v>4228</v>
      </c>
      <c r="CG74">
        <f t="shared" si="8"/>
        <v>2363</v>
      </c>
      <c r="CH74">
        <f t="shared" si="9"/>
        <v>4638</v>
      </c>
      <c r="CZ74" s="82">
        <v>32264</v>
      </c>
      <c r="DA74" s="6">
        <f t="shared" si="11"/>
        <v>6990.4861111111113</v>
      </c>
      <c r="DB74" s="6">
        <f t="shared" si="3"/>
        <v>8432.2083333333339</v>
      </c>
      <c r="DC74" s="84">
        <f t="shared" si="12"/>
        <v>8360</v>
      </c>
    </row>
    <row r="75" spans="2:107" x14ac:dyDescent="0.3">
      <c r="B75" s="59" t="s">
        <v>152</v>
      </c>
      <c r="C75" s="21" t="s">
        <v>448</v>
      </c>
      <c r="D75" s="3">
        <v>54</v>
      </c>
      <c r="E75" s="3">
        <v>341</v>
      </c>
      <c r="F75" s="3">
        <v>233</v>
      </c>
      <c r="G75" s="3">
        <v>47</v>
      </c>
      <c r="H75" s="3">
        <v>1929</v>
      </c>
      <c r="I75" s="3">
        <v>303</v>
      </c>
      <c r="J75" s="3">
        <v>40</v>
      </c>
      <c r="K75" s="3">
        <v>8</v>
      </c>
      <c r="L75" s="3">
        <v>183</v>
      </c>
      <c r="M75" s="3">
        <v>77</v>
      </c>
      <c r="N75" s="3">
        <v>111</v>
      </c>
      <c r="O75" s="3">
        <v>506</v>
      </c>
      <c r="P75" s="3">
        <v>144</v>
      </c>
      <c r="Q75" s="3">
        <v>77</v>
      </c>
      <c r="R75" s="3">
        <v>59</v>
      </c>
      <c r="S75" s="3">
        <v>70</v>
      </c>
      <c r="T75" s="3">
        <v>30</v>
      </c>
      <c r="U75" s="3">
        <v>82</v>
      </c>
      <c r="V75" s="3">
        <v>4</v>
      </c>
      <c r="W75" s="3">
        <v>48</v>
      </c>
      <c r="X75" s="3">
        <v>54</v>
      </c>
      <c r="Y75" s="3">
        <v>139</v>
      </c>
      <c r="Z75" s="3">
        <v>133</v>
      </c>
      <c r="AA75" s="3">
        <v>14</v>
      </c>
      <c r="AB75" s="3">
        <v>85</v>
      </c>
      <c r="AC75" s="3">
        <v>301</v>
      </c>
      <c r="AD75" s="3">
        <v>55</v>
      </c>
      <c r="AE75" s="3">
        <v>95</v>
      </c>
      <c r="AF75" s="3">
        <v>9</v>
      </c>
      <c r="AG75" s="3">
        <v>62</v>
      </c>
      <c r="AH75" s="3">
        <v>66</v>
      </c>
      <c r="AI75" s="3">
        <v>143</v>
      </c>
      <c r="AJ75" s="3">
        <v>67</v>
      </c>
      <c r="AK75" s="3">
        <v>60</v>
      </c>
      <c r="AL75" s="3">
        <v>105</v>
      </c>
      <c r="AM75" s="3">
        <v>81</v>
      </c>
      <c r="AN75" s="3">
        <v>1014</v>
      </c>
      <c r="AO75" s="3">
        <v>87</v>
      </c>
      <c r="AP75" s="3">
        <v>8</v>
      </c>
      <c r="AQ75" s="3">
        <v>35</v>
      </c>
      <c r="AR75" s="3">
        <v>35</v>
      </c>
      <c r="AS75" s="3">
        <v>58</v>
      </c>
      <c r="AT75" s="3">
        <v>402</v>
      </c>
      <c r="AU75" s="3">
        <v>150</v>
      </c>
      <c r="AV75" s="3">
        <v>6</v>
      </c>
      <c r="AW75" s="3">
        <v>110</v>
      </c>
      <c r="AX75" s="3">
        <v>1191</v>
      </c>
      <c r="AY75" s="3">
        <v>13</v>
      </c>
      <c r="AZ75" s="3">
        <v>95</v>
      </c>
      <c r="BA75" s="3">
        <v>73</v>
      </c>
      <c r="BB75" s="3">
        <v>9</v>
      </c>
      <c r="BC75" s="3">
        <v>11</v>
      </c>
      <c r="BD75" s="3">
        <v>38</v>
      </c>
      <c r="BE75" s="3">
        <v>1</v>
      </c>
      <c r="BF75" s="3">
        <v>0</v>
      </c>
      <c r="BG75" s="3">
        <v>1</v>
      </c>
      <c r="BH75" s="3">
        <v>1</v>
      </c>
      <c r="BI75" s="3">
        <v>10</v>
      </c>
      <c r="BJ75" s="3">
        <v>0</v>
      </c>
      <c r="BK75" s="3">
        <v>1</v>
      </c>
      <c r="BL75" s="3">
        <v>0</v>
      </c>
      <c r="BM75" s="3">
        <v>0</v>
      </c>
      <c r="BN75" s="3">
        <v>1</v>
      </c>
      <c r="BO75" s="30">
        <f t="shared" si="14"/>
        <v>64</v>
      </c>
      <c r="BP75" s="3">
        <v>347</v>
      </c>
      <c r="BQ75" s="30">
        <f t="shared" si="15"/>
        <v>460</v>
      </c>
      <c r="BR75" s="31">
        <v>9972</v>
      </c>
      <c r="BS75" s="3">
        <f t="shared" si="16"/>
        <v>9972</v>
      </c>
      <c r="BT75" s="3">
        <v>0</v>
      </c>
      <c r="BU75" s="39">
        <v>32326</v>
      </c>
      <c r="BW75">
        <f t="shared" si="4"/>
        <v>106015.5</v>
      </c>
      <c r="BX75" s="25">
        <f t="shared" si="10"/>
        <v>0.3827868210987635</v>
      </c>
      <c r="CD75">
        <f t="shared" si="5"/>
        <v>20359.5</v>
      </c>
      <c r="CE75">
        <f t="shared" si="6"/>
        <v>11524.5</v>
      </c>
      <c r="CF75">
        <f t="shared" si="7"/>
        <v>4394</v>
      </c>
      <c r="CG75">
        <f t="shared" si="8"/>
        <v>2447</v>
      </c>
      <c r="CH75">
        <f t="shared" si="9"/>
        <v>4836</v>
      </c>
      <c r="CZ75" s="82">
        <v>32295</v>
      </c>
      <c r="DA75" s="6">
        <f t="shared" si="11"/>
        <v>7120.4305555555557</v>
      </c>
      <c r="DB75" s="6">
        <f t="shared" si="3"/>
        <v>8834.625</v>
      </c>
      <c r="DC75" s="84">
        <f t="shared" si="12"/>
        <v>9972</v>
      </c>
    </row>
    <row r="76" spans="2:107" x14ac:dyDescent="0.3">
      <c r="B76" s="59" t="s">
        <v>153</v>
      </c>
      <c r="C76" s="21" t="s">
        <v>454</v>
      </c>
      <c r="D76" s="3">
        <v>37</v>
      </c>
      <c r="E76" s="3">
        <v>295</v>
      </c>
      <c r="F76" s="3">
        <v>224</v>
      </c>
      <c r="G76" s="3">
        <v>49</v>
      </c>
      <c r="H76" s="3">
        <v>1820</v>
      </c>
      <c r="I76" s="3">
        <v>255</v>
      </c>
      <c r="J76" s="3">
        <v>32</v>
      </c>
      <c r="K76" s="3">
        <v>9</v>
      </c>
      <c r="L76" s="3">
        <v>168</v>
      </c>
      <c r="M76" s="3">
        <v>55</v>
      </c>
      <c r="N76" s="3">
        <v>94</v>
      </c>
      <c r="O76" s="3">
        <v>345</v>
      </c>
      <c r="P76" s="3">
        <v>176</v>
      </c>
      <c r="Q76" s="3">
        <v>55</v>
      </c>
      <c r="R76" s="3">
        <v>71</v>
      </c>
      <c r="S76" s="3">
        <v>68</v>
      </c>
      <c r="T76" s="3">
        <v>29</v>
      </c>
      <c r="U76" s="3">
        <v>64</v>
      </c>
      <c r="V76" s="3">
        <v>11</v>
      </c>
      <c r="W76" s="3">
        <v>49</v>
      </c>
      <c r="X76" s="3">
        <v>62</v>
      </c>
      <c r="Y76" s="3">
        <v>137</v>
      </c>
      <c r="Z76" s="3">
        <v>143</v>
      </c>
      <c r="AA76" s="3">
        <v>30</v>
      </c>
      <c r="AB76" s="3">
        <v>78</v>
      </c>
      <c r="AC76" s="3">
        <v>276</v>
      </c>
      <c r="AD76" s="3">
        <v>61</v>
      </c>
      <c r="AE76" s="3">
        <v>103</v>
      </c>
      <c r="AF76" s="3">
        <v>20</v>
      </c>
      <c r="AG76" s="3">
        <v>52</v>
      </c>
      <c r="AH76" s="3">
        <v>87</v>
      </c>
      <c r="AI76" s="3">
        <v>133</v>
      </c>
      <c r="AJ76" s="3">
        <v>54</v>
      </c>
      <c r="AK76" s="3">
        <v>40</v>
      </c>
      <c r="AL76" s="3">
        <v>103</v>
      </c>
      <c r="AM76" s="3">
        <v>71</v>
      </c>
      <c r="AN76" s="3">
        <v>985</v>
      </c>
      <c r="AO76" s="3">
        <v>74</v>
      </c>
      <c r="AP76" s="3">
        <v>9</v>
      </c>
      <c r="AQ76" s="3">
        <v>43</v>
      </c>
      <c r="AR76" s="3">
        <v>33</v>
      </c>
      <c r="AS76" s="3">
        <v>54</v>
      </c>
      <c r="AT76" s="3">
        <v>361</v>
      </c>
      <c r="AU76" s="3">
        <v>151</v>
      </c>
      <c r="AV76" s="3">
        <v>9</v>
      </c>
      <c r="AW76" s="3">
        <v>107</v>
      </c>
      <c r="AX76" s="3">
        <v>1116</v>
      </c>
      <c r="AY76" s="3">
        <v>8</v>
      </c>
      <c r="AZ76" s="3">
        <v>80</v>
      </c>
      <c r="BA76" s="3">
        <v>90</v>
      </c>
      <c r="BB76" s="3">
        <v>9</v>
      </c>
      <c r="BC76" s="3">
        <v>12</v>
      </c>
      <c r="BD76" s="3">
        <v>42</v>
      </c>
      <c r="BE76" s="3">
        <v>1</v>
      </c>
      <c r="BF76" s="3">
        <v>0</v>
      </c>
      <c r="BG76" s="3">
        <v>0</v>
      </c>
      <c r="BH76" s="3">
        <v>0</v>
      </c>
      <c r="BI76" s="3">
        <v>6</v>
      </c>
      <c r="BJ76" s="3">
        <v>0</v>
      </c>
      <c r="BK76" s="3">
        <v>2</v>
      </c>
      <c r="BL76" s="3">
        <v>2</v>
      </c>
      <c r="BM76" s="3">
        <v>0</v>
      </c>
      <c r="BN76" s="3">
        <v>0</v>
      </c>
      <c r="BO76" s="30">
        <f t="shared" si="14"/>
        <v>65</v>
      </c>
      <c r="BP76" s="3">
        <v>247</v>
      </c>
      <c r="BQ76" s="30">
        <f t="shared" si="15"/>
        <v>500</v>
      </c>
      <c r="BR76" s="31">
        <v>9297</v>
      </c>
      <c r="BS76" s="3">
        <f t="shared" si="16"/>
        <v>9297</v>
      </c>
      <c r="BT76" s="3">
        <v>0</v>
      </c>
      <c r="BU76" s="39">
        <v>32354</v>
      </c>
      <c r="BW76">
        <f t="shared" si="4"/>
        <v>106765.5</v>
      </c>
      <c r="BX76" s="25">
        <f t="shared" si="10"/>
        <v>0.37419716061936081</v>
      </c>
      <c r="CD76">
        <f t="shared" si="5"/>
        <v>20534.5</v>
      </c>
      <c r="CE76">
        <f t="shared" si="6"/>
        <v>11512.5</v>
      </c>
      <c r="CF76">
        <f t="shared" si="7"/>
        <v>4372</v>
      </c>
      <c r="CG76">
        <f t="shared" si="8"/>
        <v>2471</v>
      </c>
      <c r="CH76">
        <f t="shared" si="9"/>
        <v>4770</v>
      </c>
      <c r="CZ76" s="82">
        <v>32325</v>
      </c>
      <c r="DA76" s="6">
        <f t="shared" si="11"/>
        <v>7191.2361111111113</v>
      </c>
      <c r="DB76" s="6">
        <f t="shared" si="3"/>
        <v>8897.125</v>
      </c>
      <c r="DC76" s="84">
        <f t="shared" si="12"/>
        <v>9297</v>
      </c>
    </row>
    <row r="77" spans="2:107" x14ac:dyDescent="0.3">
      <c r="B77" s="59" t="s">
        <v>154</v>
      </c>
      <c r="C77" s="21" t="s">
        <v>438</v>
      </c>
      <c r="D77" s="3">
        <v>49</v>
      </c>
      <c r="E77" s="3">
        <v>383</v>
      </c>
      <c r="F77" s="3">
        <v>282</v>
      </c>
      <c r="G77" s="3">
        <v>58</v>
      </c>
      <c r="H77" s="3">
        <v>2471</v>
      </c>
      <c r="I77" s="3">
        <v>364</v>
      </c>
      <c r="J77" s="3">
        <v>42</v>
      </c>
      <c r="K77" s="3">
        <v>11</v>
      </c>
      <c r="L77" s="3">
        <v>231</v>
      </c>
      <c r="M77" s="3">
        <v>96</v>
      </c>
      <c r="N77" s="3">
        <v>130</v>
      </c>
      <c r="O77" s="3">
        <v>482</v>
      </c>
      <c r="P77" s="3">
        <v>182</v>
      </c>
      <c r="Q77" s="3">
        <v>81</v>
      </c>
      <c r="R77" s="3">
        <v>64</v>
      </c>
      <c r="S77" s="3">
        <v>89</v>
      </c>
      <c r="T77" s="3">
        <v>33</v>
      </c>
      <c r="U77" s="3">
        <v>77</v>
      </c>
      <c r="V77" s="3">
        <v>19</v>
      </c>
      <c r="W77" s="3">
        <v>55</v>
      </c>
      <c r="X77" s="3">
        <v>79</v>
      </c>
      <c r="Y77" s="3">
        <v>180</v>
      </c>
      <c r="Z77" s="3">
        <v>157</v>
      </c>
      <c r="AA77" s="3">
        <v>27</v>
      </c>
      <c r="AB77" s="3">
        <v>87</v>
      </c>
      <c r="AC77" s="3">
        <v>362</v>
      </c>
      <c r="AD77" s="3">
        <v>68</v>
      </c>
      <c r="AE77" s="3">
        <v>131</v>
      </c>
      <c r="AF77" s="3">
        <v>30</v>
      </c>
      <c r="AG77" s="3">
        <v>85</v>
      </c>
      <c r="AH77" s="3">
        <v>95</v>
      </c>
      <c r="AI77" s="3">
        <v>171</v>
      </c>
      <c r="AJ77" s="3">
        <v>79</v>
      </c>
      <c r="AK77" s="3">
        <v>60</v>
      </c>
      <c r="AL77" s="3">
        <v>135</v>
      </c>
      <c r="AM77" s="3">
        <v>77</v>
      </c>
      <c r="AN77" s="3">
        <v>1209</v>
      </c>
      <c r="AO77" s="3">
        <v>95</v>
      </c>
      <c r="AP77" s="3">
        <v>9</v>
      </c>
      <c r="AQ77" s="3">
        <v>58</v>
      </c>
      <c r="AR77" s="3">
        <v>45</v>
      </c>
      <c r="AS77" s="3">
        <v>59</v>
      </c>
      <c r="AT77" s="3">
        <v>434</v>
      </c>
      <c r="AU77" s="3">
        <v>191</v>
      </c>
      <c r="AV77" s="3">
        <v>9</v>
      </c>
      <c r="AW77" s="3">
        <v>136</v>
      </c>
      <c r="AX77" s="3">
        <v>1494</v>
      </c>
      <c r="AY77" s="3">
        <v>11</v>
      </c>
      <c r="AZ77" s="3">
        <v>116</v>
      </c>
      <c r="BA77" s="3">
        <v>89</v>
      </c>
      <c r="BB77" s="3">
        <v>11</v>
      </c>
      <c r="BC77" s="3">
        <v>10</v>
      </c>
      <c r="BD77" s="3">
        <v>53</v>
      </c>
      <c r="BE77" s="3">
        <v>4</v>
      </c>
      <c r="BF77" s="3">
        <v>1</v>
      </c>
      <c r="BG77" s="3">
        <v>1</v>
      </c>
      <c r="BH77" s="3">
        <v>1</v>
      </c>
      <c r="BI77" s="3">
        <v>14</v>
      </c>
      <c r="BJ77" s="3">
        <v>0</v>
      </c>
      <c r="BK77" s="3">
        <v>3</v>
      </c>
      <c r="BL77" s="3">
        <v>1</v>
      </c>
      <c r="BM77" s="3">
        <v>0</v>
      </c>
      <c r="BN77" s="3">
        <v>1</v>
      </c>
      <c r="BO77" s="30">
        <f t="shared" si="14"/>
        <v>89</v>
      </c>
      <c r="BP77" s="3">
        <v>295</v>
      </c>
      <c r="BQ77" s="30">
        <f t="shared" si="15"/>
        <v>616</v>
      </c>
      <c r="BR77" s="31">
        <v>11988</v>
      </c>
      <c r="BS77" s="3">
        <f t="shared" si="16"/>
        <v>11988</v>
      </c>
      <c r="BT77" s="3">
        <v>0</v>
      </c>
      <c r="BU77" s="39">
        <v>32389</v>
      </c>
      <c r="BW77">
        <f t="shared" si="4"/>
        <v>110408.5</v>
      </c>
      <c r="BX77" s="25">
        <f t="shared" si="10"/>
        <v>0.37981303972905756</v>
      </c>
      <c r="CD77">
        <f t="shared" si="5"/>
        <v>21397.5</v>
      </c>
      <c r="CE77">
        <f t="shared" si="6"/>
        <v>11862.5</v>
      </c>
      <c r="CF77">
        <f t="shared" si="7"/>
        <v>4451</v>
      </c>
      <c r="CG77">
        <f t="shared" si="8"/>
        <v>2545</v>
      </c>
      <c r="CH77">
        <f t="shared" si="9"/>
        <v>4865</v>
      </c>
      <c r="CZ77" s="82">
        <v>32356</v>
      </c>
      <c r="DA77" s="6">
        <f t="shared" si="11"/>
        <v>7370.708333333333</v>
      </c>
      <c r="DB77" s="6">
        <f t="shared" si="3"/>
        <v>9200.7083333333339</v>
      </c>
      <c r="DC77" s="84">
        <f t="shared" si="12"/>
        <v>11988</v>
      </c>
    </row>
    <row r="78" spans="2:107" x14ac:dyDescent="0.3">
      <c r="B78" s="59" t="s">
        <v>155</v>
      </c>
      <c r="C78" s="21" t="s">
        <v>439</v>
      </c>
      <c r="D78" s="3">
        <v>35</v>
      </c>
      <c r="E78" s="3">
        <v>412</v>
      </c>
      <c r="F78" s="3">
        <v>263</v>
      </c>
      <c r="G78" s="3">
        <v>46</v>
      </c>
      <c r="H78" s="3">
        <v>2016</v>
      </c>
      <c r="I78" s="3">
        <v>283</v>
      </c>
      <c r="J78" s="3">
        <v>52</v>
      </c>
      <c r="K78" s="3">
        <v>9</v>
      </c>
      <c r="L78" s="3">
        <v>185</v>
      </c>
      <c r="M78" s="3">
        <v>61</v>
      </c>
      <c r="N78" s="3">
        <v>108</v>
      </c>
      <c r="O78" s="3">
        <v>390</v>
      </c>
      <c r="P78" s="3">
        <v>191</v>
      </c>
      <c r="Q78" s="3">
        <v>72</v>
      </c>
      <c r="R78" s="3">
        <v>63</v>
      </c>
      <c r="S78" s="3">
        <v>58</v>
      </c>
      <c r="T78" s="3">
        <v>28</v>
      </c>
      <c r="U78" s="3">
        <v>60</v>
      </c>
      <c r="V78" s="3">
        <v>12</v>
      </c>
      <c r="W78" s="3">
        <v>48</v>
      </c>
      <c r="X78" s="3">
        <v>72</v>
      </c>
      <c r="Y78" s="3">
        <v>125</v>
      </c>
      <c r="Z78" s="3">
        <v>135</v>
      </c>
      <c r="AA78" s="3">
        <v>26</v>
      </c>
      <c r="AB78" s="3">
        <v>80</v>
      </c>
      <c r="AC78" s="3">
        <v>321</v>
      </c>
      <c r="AD78" s="3">
        <v>51</v>
      </c>
      <c r="AE78" s="3">
        <v>105</v>
      </c>
      <c r="AF78" s="3">
        <v>20</v>
      </c>
      <c r="AG78" s="3">
        <v>67</v>
      </c>
      <c r="AH78" s="3">
        <v>84</v>
      </c>
      <c r="AI78" s="3">
        <v>126</v>
      </c>
      <c r="AJ78" s="3">
        <v>82</v>
      </c>
      <c r="AK78" s="3">
        <v>66</v>
      </c>
      <c r="AL78" s="3">
        <v>120</v>
      </c>
      <c r="AM78" s="3">
        <v>88</v>
      </c>
      <c r="AN78" s="3">
        <v>1080</v>
      </c>
      <c r="AO78" s="3">
        <v>79</v>
      </c>
      <c r="AP78" s="3">
        <v>8</v>
      </c>
      <c r="AQ78" s="3">
        <v>36</v>
      </c>
      <c r="AR78" s="3">
        <v>42</v>
      </c>
      <c r="AS78" s="3">
        <v>61</v>
      </c>
      <c r="AT78" s="3">
        <v>437</v>
      </c>
      <c r="AU78" s="3">
        <v>167</v>
      </c>
      <c r="AV78" s="3">
        <v>7</v>
      </c>
      <c r="AW78" s="3">
        <v>99</v>
      </c>
      <c r="AX78" s="3">
        <v>1201</v>
      </c>
      <c r="AY78" s="3">
        <v>11</v>
      </c>
      <c r="AZ78" s="3">
        <v>98</v>
      </c>
      <c r="BA78" s="3">
        <v>71</v>
      </c>
      <c r="BB78" s="3">
        <v>9</v>
      </c>
      <c r="BC78" s="3">
        <v>16</v>
      </c>
      <c r="BD78" s="3">
        <v>40</v>
      </c>
      <c r="BE78" s="3">
        <v>1</v>
      </c>
      <c r="BF78" s="3">
        <v>1</v>
      </c>
      <c r="BG78" s="3">
        <v>0</v>
      </c>
      <c r="BH78" s="3">
        <v>0</v>
      </c>
      <c r="BI78" s="3">
        <v>8</v>
      </c>
      <c r="BJ78" s="3">
        <v>0</v>
      </c>
      <c r="BK78" s="3">
        <v>1</v>
      </c>
      <c r="BL78" s="3">
        <v>1</v>
      </c>
      <c r="BM78" s="3">
        <v>0</v>
      </c>
      <c r="BN78" s="3">
        <v>0</v>
      </c>
      <c r="BO78" s="30">
        <f t="shared" si="14"/>
        <v>68</v>
      </c>
      <c r="BP78" s="3">
        <v>281</v>
      </c>
      <c r="BQ78" s="30">
        <f t="shared" si="15"/>
        <v>614</v>
      </c>
      <c r="BR78" s="31">
        <v>10329</v>
      </c>
      <c r="BS78" s="3">
        <f t="shared" si="16"/>
        <v>10329</v>
      </c>
      <c r="BT78" s="3">
        <v>0</v>
      </c>
      <c r="BU78" s="39">
        <v>32417</v>
      </c>
      <c r="BW78">
        <f t="shared" si="4"/>
        <v>111652</v>
      </c>
      <c r="BX78" s="25">
        <f t="shared" si="10"/>
        <v>0.36713665611588309</v>
      </c>
      <c r="CD78">
        <f t="shared" si="5"/>
        <v>21680</v>
      </c>
      <c r="CE78">
        <f t="shared" si="6"/>
        <v>11945</v>
      </c>
      <c r="CF78">
        <f t="shared" si="7"/>
        <v>4503</v>
      </c>
      <c r="CG78">
        <f t="shared" si="8"/>
        <v>2580</v>
      </c>
      <c r="CH78">
        <f t="shared" si="9"/>
        <v>4843</v>
      </c>
      <c r="CZ78" s="82">
        <v>32387</v>
      </c>
      <c r="DA78" s="6">
        <f t="shared" si="11"/>
        <v>7481.5972222222226</v>
      </c>
      <c r="DB78" s="6">
        <f t="shared" si="3"/>
        <v>9304.3333333333339</v>
      </c>
      <c r="DC78" s="84">
        <f t="shared" si="12"/>
        <v>10329</v>
      </c>
    </row>
    <row r="79" spans="2:107" x14ac:dyDescent="0.3">
      <c r="B79" s="59" t="s">
        <v>156</v>
      </c>
      <c r="C79" s="21" t="s">
        <v>440</v>
      </c>
      <c r="D79" s="3">
        <v>61</v>
      </c>
      <c r="E79" s="3">
        <v>438</v>
      </c>
      <c r="F79" s="3">
        <v>287</v>
      </c>
      <c r="G79" s="3">
        <v>56</v>
      </c>
      <c r="H79" s="3">
        <v>2239</v>
      </c>
      <c r="I79" s="3">
        <v>326</v>
      </c>
      <c r="J79" s="3">
        <v>48</v>
      </c>
      <c r="K79" s="3">
        <v>3</v>
      </c>
      <c r="L79" s="3">
        <v>167</v>
      </c>
      <c r="M79" s="3">
        <v>95</v>
      </c>
      <c r="N79" s="3">
        <v>123</v>
      </c>
      <c r="O79" s="3">
        <v>458</v>
      </c>
      <c r="P79" s="3">
        <v>189</v>
      </c>
      <c r="Q79" s="3">
        <v>64</v>
      </c>
      <c r="R79" s="3">
        <v>67</v>
      </c>
      <c r="S79" s="3">
        <v>93</v>
      </c>
      <c r="T79" s="3">
        <v>20</v>
      </c>
      <c r="U79" s="3">
        <v>78</v>
      </c>
      <c r="V79" s="3">
        <v>16</v>
      </c>
      <c r="W79" s="3">
        <v>52</v>
      </c>
      <c r="X79" s="3">
        <v>82</v>
      </c>
      <c r="Y79" s="3">
        <v>140</v>
      </c>
      <c r="Z79" s="3">
        <v>126</v>
      </c>
      <c r="AA79" s="3">
        <v>31</v>
      </c>
      <c r="AB79" s="3">
        <v>104</v>
      </c>
      <c r="AC79" s="3">
        <v>365</v>
      </c>
      <c r="AD79" s="3">
        <v>54</v>
      </c>
      <c r="AE79" s="3">
        <v>96</v>
      </c>
      <c r="AF79" s="3">
        <v>24</v>
      </c>
      <c r="AG79" s="3">
        <v>73</v>
      </c>
      <c r="AH79" s="3">
        <v>87</v>
      </c>
      <c r="AI79" s="3">
        <v>129</v>
      </c>
      <c r="AJ79" s="3">
        <v>58</v>
      </c>
      <c r="AK79" s="3">
        <v>69</v>
      </c>
      <c r="AL79" s="3">
        <v>109</v>
      </c>
      <c r="AM79" s="3">
        <v>95</v>
      </c>
      <c r="AN79" s="3">
        <v>1012</v>
      </c>
      <c r="AO79" s="3">
        <v>80</v>
      </c>
      <c r="AP79" s="3">
        <v>8</v>
      </c>
      <c r="AQ79" s="3">
        <v>37</v>
      </c>
      <c r="AR79" s="3">
        <v>56</v>
      </c>
      <c r="AS79" s="3">
        <v>70</v>
      </c>
      <c r="AT79" s="3">
        <v>406</v>
      </c>
      <c r="AU79" s="3">
        <v>178</v>
      </c>
      <c r="AV79" s="3">
        <v>14</v>
      </c>
      <c r="AW79" s="3">
        <v>109</v>
      </c>
      <c r="AX79" s="3">
        <v>1340</v>
      </c>
      <c r="AY79" s="3">
        <v>10</v>
      </c>
      <c r="AZ79" s="3">
        <v>86</v>
      </c>
      <c r="BA79" s="3">
        <v>67</v>
      </c>
      <c r="BB79" s="3">
        <v>12</v>
      </c>
      <c r="BC79" s="3">
        <v>22</v>
      </c>
      <c r="BD79" s="3">
        <v>42</v>
      </c>
      <c r="BE79" s="3">
        <v>0</v>
      </c>
      <c r="BF79" s="3">
        <v>0</v>
      </c>
      <c r="BG79" s="3">
        <v>0</v>
      </c>
      <c r="BH79" s="3">
        <v>1</v>
      </c>
      <c r="BI79" s="3">
        <v>10</v>
      </c>
      <c r="BJ79" s="3">
        <v>0</v>
      </c>
      <c r="BK79" s="3">
        <v>0</v>
      </c>
      <c r="BL79" s="3">
        <v>2</v>
      </c>
      <c r="BM79" s="3">
        <v>0</v>
      </c>
      <c r="BN79" s="3">
        <v>1</v>
      </c>
      <c r="BO79" s="30">
        <f t="shared" si="14"/>
        <v>78</v>
      </c>
      <c r="BP79" s="3">
        <v>268</v>
      </c>
      <c r="BQ79" s="30">
        <f t="shared" si="15"/>
        <v>457</v>
      </c>
      <c r="BR79" s="31">
        <v>10810</v>
      </c>
      <c r="BS79" s="3">
        <f t="shared" si="16"/>
        <v>10810</v>
      </c>
      <c r="BT79" s="3">
        <v>0</v>
      </c>
      <c r="BU79" s="52">
        <v>32445</v>
      </c>
      <c r="BW79">
        <f t="shared" si="4"/>
        <v>112636</v>
      </c>
      <c r="BX79" s="25">
        <f t="shared" si="10"/>
        <v>0.35854154228405677</v>
      </c>
      <c r="CD79">
        <f t="shared" si="5"/>
        <v>22060</v>
      </c>
      <c r="CE79">
        <f t="shared" si="6"/>
        <v>11821</v>
      </c>
      <c r="CF79">
        <f t="shared" si="7"/>
        <v>4494</v>
      </c>
      <c r="CG79">
        <f t="shared" si="8"/>
        <v>2619</v>
      </c>
      <c r="CH79">
        <f t="shared" si="9"/>
        <v>4864</v>
      </c>
      <c r="CZ79" s="82">
        <v>32417</v>
      </c>
      <c r="DA79" s="6">
        <f t="shared" si="11"/>
        <v>7523.0694444444443</v>
      </c>
      <c r="DB79" s="6">
        <f t="shared" ref="DB79:DB142" si="17">AVERAGE(BS68:BS79)</f>
        <v>9386.3333333333339</v>
      </c>
      <c r="DC79" s="84">
        <f t="shared" si="12"/>
        <v>10810</v>
      </c>
    </row>
    <row r="80" spans="2:107" x14ac:dyDescent="0.3">
      <c r="B80" s="59" t="s">
        <v>157</v>
      </c>
      <c r="C80" s="21" t="s">
        <v>441</v>
      </c>
      <c r="D80" s="3">
        <v>37</v>
      </c>
      <c r="E80" s="3">
        <v>364</v>
      </c>
      <c r="F80" s="3">
        <v>240</v>
      </c>
      <c r="G80" s="3">
        <v>44</v>
      </c>
      <c r="H80" s="3">
        <v>1868</v>
      </c>
      <c r="I80" s="3">
        <v>246</v>
      </c>
      <c r="J80" s="3">
        <v>43</v>
      </c>
      <c r="K80" s="3">
        <v>8</v>
      </c>
      <c r="L80" s="3">
        <v>147</v>
      </c>
      <c r="M80" s="3">
        <v>80</v>
      </c>
      <c r="N80" s="3">
        <v>94</v>
      </c>
      <c r="O80" s="3">
        <v>331</v>
      </c>
      <c r="P80" s="3">
        <v>145</v>
      </c>
      <c r="Q80" s="3">
        <v>56</v>
      </c>
      <c r="R80" s="3">
        <v>58</v>
      </c>
      <c r="S80" s="3">
        <v>55</v>
      </c>
      <c r="T80" s="3">
        <v>17</v>
      </c>
      <c r="U80" s="3">
        <v>66</v>
      </c>
      <c r="V80" s="3">
        <v>11</v>
      </c>
      <c r="W80" s="3">
        <v>45</v>
      </c>
      <c r="X80" s="3">
        <v>71</v>
      </c>
      <c r="Y80" s="3">
        <v>119</v>
      </c>
      <c r="Z80" s="3">
        <v>137</v>
      </c>
      <c r="AA80" s="3">
        <v>20</v>
      </c>
      <c r="AB80" s="3">
        <v>82</v>
      </c>
      <c r="AC80" s="3">
        <v>290</v>
      </c>
      <c r="AD80" s="3">
        <v>45</v>
      </c>
      <c r="AE80" s="3">
        <v>74</v>
      </c>
      <c r="AF80" s="3">
        <v>18</v>
      </c>
      <c r="AG80" s="3">
        <v>67</v>
      </c>
      <c r="AH80" s="3">
        <v>82</v>
      </c>
      <c r="AI80" s="3">
        <v>137</v>
      </c>
      <c r="AJ80" s="3">
        <v>62</v>
      </c>
      <c r="AK80" s="3">
        <v>60</v>
      </c>
      <c r="AL80" s="3">
        <v>86</v>
      </c>
      <c r="AM80" s="3">
        <v>76</v>
      </c>
      <c r="AN80" s="3">
        <v>935</v>
      </c>
      <c r="AO80" s="3">
        <v>74</v>
      </c>
      <c r="AP80" s="3">
        <v>13</v>
      </c>
      <c r="AQ80" s="3">
        <v>27</v>
      </c>
      <c r="AR80" s="3">
        <v>28</v>
      </c>
      <c r="AS80" s="3">
        <v>53</v>
      </c>
      <c r="AT80" s="3">
        <v>348</v>
      </c>
      <c r="AU80" s="3">
        <v>136</v>
      </c>
      <c r="AV80" s="3">
        <v>4</v>
      </c>
      <c r="AW80" s="3">
        <v>93</v>
      </c>
      <c r="AX80" s="3">
        <v>1135</v>
      </c>
      <c r="AY80" s="3">
        <v>10</v>
      </c>
      <c r="AZ80" s="3">
        <v>74</v>
      </c>
      <c r="BA80" s="3">
        <v>63</v>
      </c>
      <c r="BB80" s="3">
        <v>12</v>
      </c>
      <c r="BC80" s="3">
        <v>8</v>
      </c>
      <c r="BD80" s="3">
        <v>43</v>
      </c>
      <c r="BE80" s="3">
        <v>2</v>
      </c>
      <c r="BF80" s="3">
        <v>0</v>
      </c>
      <c r="BG80" s="3">
        <v>0</v>
      </c>
      <c r="BH80" s="3">
        <v>0</v>
      </c>
      <c r="BI80" s="3">
        <v>9</v>
      </c>
      <c r="BJ80" s="3">
        <v>0</v>
      </c>
      <c r="BK80" s="3">
        <v>0</v>
      </c>
      <c r="BL80" s="3">
        <v>1</v>
      </c>
      <c r="BM80" s="3">
        <v>1</v>
      </c>
      <c r="BN80" s="3">
        <v>1</v>
      </c>
      <c r="BO80" s="30">
        <f t="shared" si="14"/>
        <v>65</v>
      </c>
      <c r="BP80" s="3">
        <v>269</v>
      </c>
      <c r="BQ80" s="30">
        <f t="shared" si="15"/>
        <v>394</v>
      </c>
      <c r="BR80" s="31">
        <v>9114</v>
      </c>
      <c r="BS80" s="3">
        <f t="shared" si="16"/>
        <v>9114</v>
      </c>
      <c r="BT80" s="3">
        <v>0</v>
      </c>
      <c r="BU80" s="39">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2">
        <v>32448</v>
      </c>
      <c r="DA80" s="6">
        <f t="shared" si="11"/>
        <v>7651.625</v>
      </c>
      <c r="DB80" s="6">
        <f t="shared" si="17"/>
        <v>9511.25</v>
      </c>
      <c r="DC80" s="84">
        <f t="shared" si="12"/>
        <v>9114</v>
      </c>
    </row>
    <row r="81" spans="2:107" x14ac:dyDescent="0.3">
      <c r="B81" s="59" t="s">
        <v>158</v>
      </c>
      <c r="C81" s="21" t="s">
        <v>442</v>
      </c>
      <c r="D81" s="3">
        <v>54</v>
      </c>
      <c r="E81" s="3">
        <v>414</v>
      </c>
      <c r="F81" s="3">
        <v>271</v>
      </c>
      <c r="G81" s="3">
        <v>51</v>
      </c>
      <c r="H81" s="3">
        <v>2177</v>
      </c>
      <c r="I81" s="3">
        <v>284</v>
      </c>
      <c r="J81" s="3">
        <v>54</v>
      </c>
      <c r="K81" s="3">
        <v>10</v>
      </c>
      <c r="L81" s="3">
        <v>180</v>
      </c>
      <c r="M81" s="3">
        <v>105</v>
      </c>
      <c r="N81" s="3">
        <v>132</v>
      </c>
      <c r="O81" s="3">
        <v>413</v>
      </c>
      <c r="P81" s="3">
        <v>214</v>
      </c>
      <c r="Q81" s="3">
        <v>60</v>
      </c>
      <c r="R81" s="3">
        <v>55</v>
      </c>
      <c r="S81" s="3">
        <v>61</v>
      </c>
      <c r="T81" s="3">
        <v>30</v>
      </c>
      <c r="U81" s="3">
        <v>79</v>
      </c>
      <c r="V81" s="3">
        <v>18</v>
      </c>
      <c r="W81" s="3">
        <v>45</v>
      </c>
      <c r="X81" s="3">
        <v>75</v>
      </c>
      <c r="Y81" s="3">
        <v>144</v>
      </c>
      <c r="Z81" s="3">
        <v>143</v>
      </c>
      <c r="AA81" s="3">
        <v>28</v>
      </c>
      <c r="AB81" s="3">
        <v>84</v>
      </c>
      <c r="AC81" s="3">
        <v>279</v>
      </c>
      <c r="AD81" s="3">
        <v>33</v>
      </c>
      <c r="AE81" s="3">
        <v>122</v>
      </c>
      <c r="AF81" s="3">
        <v>27</v>
      </c>
      <c r="AG81" s="3">
        <v>85</v>
      </c>
      <c r="AH81" s="3">
        <v>89</v>
      </c>
      <c r="AI81" s="3">
        <v>148</v>
      </c>
      <c r="AJ81" s="3">
        <v>72</v>
      </c>
      <c r="AK81" s="3">
        <v>60</v>
      </c>
      <c r="AL81" s="3">
        <v>114</v>
      </c>
      <c r="AM81" s="3">
        <v>93</v>
      </c>
      <c r="AN81" s="3">
        <v>1030</v>
      </c>
      <c r="AO81" s="3">
        <v>86</v>
      </c>
      <c r="AP81" s="3">
        <v>12</v>
      </c>
      <c r="AQ81" s="3">
        <v>34</v>
      </c>
      <c r="AR81" s="3">
        <v>42</v>
      </c>
      <c r="AS81" s="3">
        <v>40</v>
      </c>
      <c r="AT81" s="3">
        <v>445</v>
      </c>
      <c r="AU81" s="3">
        <v>184</v>
      </c>
      <c r="AV81" s="3">
        <v>5</v>
      </c>
      <c r="AW81" s="3">
        <v>118</v>
      </c>
      <c r="AX81" s="3">
        <v>1457</v>
      </c>
      <c r="AY81" s="3">
        <v>11</v>
      </c>
      <c r="AZ81" s="3">
        <v>83</v>
      </c>
      <c r="BA81" s="3">
        <v>60</v>
      </c>
      <c r="BB81" s="3">
        <v>6</v>
      </c>
      <c r="BC81" s="3">
        <v>15</v>
      </c>
      <c r="BD81" s="3">
        <v>42</v>
      </c>
      <c r="BE81" s="3">
        <v>3</v>
      </c>
      <c r="BF81" s="3">
        <v>2</v>
      </c>
      <c r="BG81" s="3">
        <v>0</v>
      </c>
      <c r="BH81" s="3">
        <v>0</v>
      </c>
      <c r="BI81" s="3">
        <v>6</v>
      </c>
      <c r="BJ81" s="3">
        <v>0</v>
      </c>
      <c r="BK81" s="3">
        <v>0</v>
      </c>
      <c r="BL81" s="3">
        <v>1</v>
      </c>
      <c r="BM81" s="3">
        <v>0</v>
      </c>
      <c r="BN81" s="3">
        <v>0</v>
      </c>
      <c r="BO81" s="30">
        <f t="shared" si="14"/>
        <v>69</v>
      </c>
      <c r="BP81" s="3">
        <v>278</v>
      </c>
      <c r="BQ81" s="30">
        <f t="shared" si="15"/>
        <v>508</v>
      </c>
      <c r="BR81" s="31">
        <v>10771</v>
      </c>
      <c r="BS81" s="3">
        <f t="shared" si="16"/>
        <v>10771</v>
      </c>
      <c r="BT81" s="3">
        <v>0</v>
      </c>
      <c r="BU81" s="39">
        <v>32508</v>
      </c>
      <c r="BW81">
        <f t="shared" si="18"/>
        <v>116317</v>
      </c>
      <c r="BX81" s="25">
        <f t="shared" si="10"/>
        <v>0.33843082428614979</v>
      </c>
      <c r="CD81">
        <f t="shared" si="19"/>
        <v>22969</v>
      </c>
      <c r="CE81">
        <f t="shared" si="20"/>
        <v>12056</v>
      </c>
      <c r="CF81">
        <f t="shared" si="21"/>
        <v>4624</v>
      </c>
      <c r="CG81">
        <f t="shared" si="22"/>
        <v>2762</v>
      </c>
      <c r="CH81">
        <f t="shared" si="23"/>
        <v>4922</v>
      </c>
      <c r="CZ81" s="82">
        <v>32478</v>
      </c>
      <c r="DA81" s="6">
        <f t="shared" si="11"/>
        <v>7813.7638888888887</v>
      </c>
      <c r="DB81" s="6">
        <f t="shared" si="17"/>
        <v>9693.0833333333339</v>
      </c>
      <c r="DC81" s="84">
        <f t="shared" si="12"/>
        <v>10771</v>
      </c>
    </row>
    <row r="82" spans="2:107" x14ac:dyDescent="0.3">
      <c r="B82" s="59" t="s">
        <v>159</v>
      </c>
      <c r="C82" s="21" t="s">
        <v>443</v>
      </c>
      <c r="D82" s="3">
        <v>30</v>
      </c>
      <c r="E82" s="3">
        <v>386</v>
      </c>
      <c r="F82" s="3">
        <v>239</v>
      </c>
      <c r="G82" s="3">
        <v>42</v>
      </c>
      <c r="H82" s="3">
        <v>1996</v>
      </c>
      <c r="I82" s="3">
        <v>251</v>
      </c>
      <c r="J82" s="3">
        <v>41</v>
      </c>
      <c r="K82" s="3">
        <v>9</v>
      </c>
      <c r="L82" s="3">
        <v>151</v>
      </c>
      <c r="M82" s="3">
        <v>87</v>
      </c>
      <c r="N82" s="3">
        <v>108</v>
      </c>
      <c r="O82" s="3">
        <v>392</v>
      </c>
      <c r="P82" s="3">
        <v>144</v>
      </c>
      <c r="Q82" s="3">
        <v>49</v>
      </c>
      <c r="R82" s="3">
        <v>58</v>
      </c>
      <c r="S82" s="3">
        <v>59</v>
      </c>
      <c r="T82" s="3">
        <v>27</v>
      </c>
      <c r="U82" s="3">
        <v>69</v>
      </c>
      <c r="V82" s="3">
        <v>9</v>
      </c>
      <c r="W82" s="3">
        <v>52</v>
      </c>
      <c r="X82" s="3">
        <v>77</v>
      </c>
      <c r="Y82" s="3">
        <v>125</v>
      </c>
      <c r="Z82" s="3">
        <v>122</v>
      </c>
      <c r="AA82" s="3">
        <v>18</v>
      </c>
      <c r="AB82" s="3">
        <v>82</v>
      </c>
      <c r="AC82" s="3">
        <v>343</v>
      </c>
      <c r="AD82" s="3">
        <v>45</v>
      </c>
      <c r="AE82" s="3">
        <v>95</v>
      </c>
      <c r="AF82" s="3">
        <v>16</v>
      </c>
      <c r="AG82" s="3">
        <v>41</v>
      </c>
      <c r="AH82" s="3">
        <v>59</v>
      </c>
      <c r="AI82" s="3">
        <v>121</v>
      </c>
      <c r="AJ82" s="3">
        <v>64</v>
      </c>
      <c r="AK82" s="3">
        <v>52</v>
      </c>
      <c r="AL82" s="3">
        <v>115</v>
      </c>
      <c r="AM82" s="3">
        <v>84</v>
      </c>
      <c r="AN82" s="3">
        <v>912</v>
      </c>
      <c r="AO82" s="3">
        <v>63</v>
      </c>
      <c r="AP82" s="3">
        <v>7</v>
      </c>
      <c r="AQ82" s="3">
        <v>37</v>
      </c>
      <c r="AR82" s="3">
        <v>30</v>
      </c>
      <c r="AS82" s="3">
        <v>46</v>
      </c>
      <c r="AT82" s="3">
        <v>369</v>
      </c>
      <c r="AU82" s="3">
        <v>129</v>
      </c>
      <c r="AV82" s="3">
        <v>4</v>
      </c>
      <c r="AW82" s="3">
        <v>100</v>
      </c>
      <c r="AX82" s="3">
        <v>1684</v>
      </c>
      <c r="AY82" s="3">
        <v>7</v>
      </c>
      <c r="AZ82" s="3">
        <v>65</v>
      </c>
      <c r="BA82" s="3">
        <v>68</v>
      </c>
      <c r="BB82" s="3">
        <v>3</v>
      </c>
      <c r="BC82" s="3">
        <v>4</v>
      </c>
      <c r="BD82" s="3">
        <v>35</v>
      </c>
      <c r="BE82" s="3">
        <v>1</v>
      </c>
      <c r="BF82" s="3">
        <v>0</v>
      </c>
      <c r="BG82" s="3">
        <v>0</v>
      </c>
      <c r="BH82" s="3">
        <v>1</v>
      </c>
      <c r="BI82" s="3">
        <v>6</v>
      </c>
      <c r="BJ82" s="3">
        <v>0</v>
      </c>
      <c r="BK82" s="3">
        <v>1</v>
      </c>
      <c r="BL82" s="3">
        <v>4</v>
      </c>
      <c r="BM82" s="3">
        <v>2</v>
      </c>
      <c r="BN82" s="3">
        <v>0</v>
      </c>
      <c r="BO82" s="30">
        <f t="shared" si="14"/>
        <v>54</v>
      </c>
      <c r="BP82" s="3">
        <v>317</v>
      </c>
      <c r="BQ82" s="30">
        <f t="shared" si="15"/>
        <v>416</v>
      </c>
      <c r="BR82" s="31">
        <v>9969</v>
      </c>
      <c r="BS82" s="3">
        <f t="shared" si="16"/>
        <v>9969</v>
      </c>
      <c r="BT82" s="3">
        <v>0</v>
      </c>
      <c r="BU82" s="39">
        <v>32536</v>
      </c>
      <c r="BW82">
        <f t="shared" si="18"/>
        <v>118180</v>
      </c>
      <c r="BX82" s="25">
        <f t="shared" si="10"/>
        <v>0.32694823240120585</v>
      </c>
      <c r="CD82">
        <f t="shared" si="19"/>
        <v>23386</v>
      </c>
      <c r="CE82">
        <f t="shared" si="20"/>
        <v>12074</v>
      </c>
      <c r="CF82">
        <f t="shared" si="21"/>
        <v>4653</v>
      </c>
      <c r="CG82">
        <f t="shared" si="22"/>
        <v>2830</v>
      </c>
      <c r="CH82">
        <f t="shared" si="23"/>
        <v>4974</v>
      </c>
      <c r="CZ82" s="82">
        <v>32509</v>
      </c>
      <c r="DA82" s="6">
        <f t="shared" si="11"/>
        <v>7895.8472222222226</v>
      </c>
      <c r="DB82" s="6">
        <f t="shared" si="17"/>
        <v>9848.3333333333339</v>
      </c>
      <c r="DC82" s="84">
        <f t="shared" si="12"/>
        <v>9969</v>
      </c>
    </row>
    <row r="83" spans="2:107" x14ac:dyDescent="0.3">
      <c r="B83" s="59" t="s">
        <v>160</v>
      </c>
      <c r="C83" s="21" t="s">
        <v>444</v>
      </c>
      <c r="D83" s="3">
        <v>30</v>
      </c>
      <c r="E83" s="3">
        <v>324</v>
      </c>
      <c r="F83" s="3">
        <v>205</v>
      </c>
      <c r="G83" s="3">
        <v>29</v>
      </c>
      <c r="H83" s="3">
        <v>1596</v>
      </c>
      <c r="I83" s="3">
        <v>235</v>
      </c>
      <c r="J83" s="3">
        <v>34</v>
      </c>
      <c r="K83" s="3">
        <v>4</v>
      </c>
      <c r="L83" s="3">
        <v>141</v>
      </c>
      <c r="M83" s="3">
        <v>79</v>
      </c>
      <c r="N83" s="3">
        <v>85</v>
      </c>
      <c r="O83" s="3">
        <v>303</v>
      </c>
      <c r="P83" s="3">
        <v>123</v>
      </c>
      <c r="Q83" s="3">
        <v>39</v>
      </c>
      <c r="R83" s="3">
        <v>44</v>
      </c>
      <c r="S83" s="3">
        <v>65</v>
      </c>
      <c r="T83" s="3">
        <v>15</v>
      </c>
      <c r="U83" s="3">
        <v>54</v>
      </c>
      <c r="V83" s="3">
        <v>22</v>
      </c>
      <c r="W83" s="3">
        <v>43</v>
      </c>
      <c r="X83" s="3">
        <v>42</v>
      </c>
      <c r="Y83" s="3">
        <v>108</v>
      </c>
      <c r="Z83" s="3">
        <v>84</v>
      </c>
      <c r="AA83" s="3">
        <v>19</v>
      </c>
      <c r="AB83" s="3">
        <v>66</v>
      </c>
      <c r="AC83" s="3">
        <v>253</v>
      </c>
      <c r="AD83" s="3">
        <v>33</v>
      </c>
      <c r="AE83" s="3">
        <v>59</v>
      </c>
      <c r="AF83" s="3">
        <v>20</v>
      </c>
      <c r="AG83" s="3">
        <v>77</v>
      </c>
      <c r="AH83" s="3">
        <v>49</v>
      </c>
      <c r="AI83" s="3">
        <v>106</v>
      </c>
      <c r="AJ83" s="3">
        <v>49</v>
      </c>
      <c r="AK83" s="3">
        <v>35</v>
      </c>
      <c r="AL83" s="3">
        <v>77</v>
      </c>
      <c r="AM83" s="3">
        <v>55</v>
      </c>
      <c r="AN83" s="3">
        <v>723</v>
      </c>
      <c r="AO83" s="3">
        <v>58</v>
      </c>
      <c r="AP83" s="3">
        <v>6</v>
      </c>
      <c r="AQ83" s="3">
        <v>30</v>
      </c>
      <c r="AR83" s="3">
        <v>36</v>
      </c>
      <c r="AS83" s="3">
        <v>38</v>
      </c>
      <c r="AT83" s="3">
        <v>305</v>
      </c>
      <c r="AU83" s="3">
        <v>122</v>
      </c>
      <c r="AV83" s="3">
        <v>2</v>
      </c>
      <c r="AW83" s="3">
        <v>69</v>
      </c>
      <c r="AX83" s="3">
        <v>1583</v>
      </c>
      <c r="AY83" s="3">
        <v>10</v>
      </c>
      <c r="AZ83" s="3">
        <v>48</v>
      </c>
      <c r="BA83" s="3">
        <v>64</v>
      </c>
      <c r="BB83" s="3">
        <v>5</v>
      </c>
      <c r="BC83" s="3">
        <v>7</v>
      </c>
      <c r="BD83" s="3">
        <v>26</v>
      </c>
      <c r="BE83" s="3">
        <v>1</v>
      </c>
      <c r="BF83" s="3">
        <v>0</v>
      </c>
      <c r="BG83" s="3">
        <v>1</v>
      </c>
      <c r="BH83" s="3">
        <v>0</v>
      </c>
      <c r="BI83" s="3">
        <v>6</v>
      </c>
      <c r="BJ83" s="3">
        <v>0</v>
      </c>
      <c r="BK83" s="3">
        <v>1</v>
      </c>
      <c r="BL83" s="3">
        <v>1</v>
      </c>
      <c r="BM83" s="3">
        <v>0</v>
      </c>
      <c r="BN83" s="3">
        <v>0</v>
      </c>
      <c r="BO83" s="30">
        <f t="shared" si="14"/>
        <v>43</v>
      </c>
      <c r="BP83" s="3">
        <v>266</v>
      </c>
      <c r="BQ83" s="30">
        <f t="shared" si="15"/>
        <v>356</v>
      </c>
      <c r="BR83" s="31">
        <v>8366</v>
      </c>
      <c r="BS83" s="3">
        <f t="shared" si="16"/>
        <v>8366</v>
      </c>
      <c r="BT83" s="3">
        <v>0</v>
      </c>
      <c r="BU83" s="39">
        <v>32564</v>
      </c>
      <c r="BW83">
        <f t="shared" si="18"/>
        <v>118137</v>
      </c>
      <c r="BX83" s="25">
        <f t="shared" si="10"/>
        <v>0.28649602247668216</v>
      </c>
      <c r="CD83">
        <f t="shared" si="19"/>
        <v>23332</v>
      </c>
      <c r="CE83">
        <f t="shared" si="20"/>
        <v>11871</v>
      </c>
      <c r="CF83">
        <f t="shared" si="21"/>
        <v>4627</v>
      </c>
      <c r="CG83">
        <f t="shared" si="22"/>
        <v>2848</v>
      </c>
      <c r="CH83">
        <f t="shared" si="23"/>
        <v>4847</v>
      </c>
      <c r="CZ83" s="82">
        <v>32540</v>
      </c>
      <c r="DA83" s="6">
        <f t="shared" si="11"/>
        <v>7950.458333333333</v>
      </c>
      <c r="DB83" s="6">
        <f t="shared" si="17"/>
        <v>9844.75</v>
      </c>
      <c r="DC83" s="84">
        <f t="shared" si="12"/>
        <v>8366</v>
      </c>
    </row>
    <row r="84" spans="2:107" x14ac:dyDescent="0.3">
      <c r="B84" s="59" t="s">
        <v>161</v>
      </c>
      <c r="C84" s="21" t="s">
        <v>445</v>
      </c>
      <c r="D84" s="3">
        <v>66</v>
      </c>
      <c r="E84" s="3">
        <v>356</v>
      </c>
      <c r="F84" s="3">
        <v>248</v>
      </c>
      <c r="G84" s="3">
        <v>54</v>
      </c>
      <c r="H84" s="3">
        <v>2122</v>
      </c>
      <c r="I84" s="3">
        <v>281</v>
      </c>
      <c r="J84" s="3">
        <v>38</v>
      </c>
      <c r="K84" s="3">
        <v>1</v>
      </c>
      <c r="L84" s="3">
        <v>164</v>
      </c>
      <c r="M84" s="3">
        <v>91</v>
      </c>
      <c r="N84" s="3">
        <v>110</v>
      </c>
      <c r="O84" s="3">
        <v>415</v>
      </c>
      <c r="P84" s="3">
        <v>142</v>
      </c>
      <c r="Q84" s="3">
        <v>67</v>
      </c>
      <c r="R84" s="3">
        <v>50</v>
      </c>
      <c r="S84" s="3">
        <v>69</v>
      </c>
      <c r="T84" s="3">
        <v>25</v>
      </c>
      <c r="U84" s="3">
        <v>73</v>
      </c>
      <c r="V84" s="3">
        <v>21</v>
      </c>
      <c r="W84" s="3">
        <v>33</v>
      </c>
      <c r="X84" s="3">
        <v>60</v>
      </c>
      <c r="Y84" s="3">
        <v>117</v>
      </c>
      <c r="Z84" s="3">
        <v>98</v>
      </c>
      <c r="AA84" s="3">
        <v>15</v>
      </c>
      <c r="AB84" s="3">
        <v>79</v>
      </c>
      <c r="AC84" s="3">
        <v>277</v>
      </c>
      <c r="AD84" s="3">
        <v>56</v>
      </c>
      <c r="AE84" s="3">
        <v>113</v>
      </c>
      <c r="AF84" s="3">
        <v>16</v>
      </c>
      <c r="AG84" s="3">
        <v>60</v>
      </c>
      <c r="AH84" s="3">
        <v>67</v>
      </c>
      <c r="AI84" s="3">
        <v>125</v>
      </c>
      <c r="AJ84" s="3">
        <v>57</v>
      </c>
      <c r="AK84" s="3">
        <v>53</v>
      </c>
      <c r="AL84" s="3">
        <v>99</v>
      </c>
      <c r="AM84" s="3">
        <v>89</v>
      </c>
      <c r="AN84" s="3">
        <v>981</v>
      </c>
      <c r="AO84" s="3">
        <v>84</v>
      </c>
      <c r="AP84" s="3">
        <v>9</v>
      </c>
      <c r="AQ84" s="3">
        <v>27</v>
      </c>
      <c r="AR84" s="3">
        <v>34</v>
      </c>
      <c r="AS84" s="3">
        <v>38</v>
      </c>
      <c r="AT84" s="3">
        <v>397</v>
      </c>
      <c r="AU84" s="3">
        <v>135</v>
      </c>
      <c r="AV84" s="3">
        <v>4</v>
      </c>
      <c r="AW84" s="3">
        <v>99</v>
      </c>
      <c r="AX84" s="3">
        <v>2110</v>
      </c>
      <c r="AY84" s="3">
        <v>13</v>
      </c>
      <c r="AZ84" s="3">
        <v>74</v>
      </c>
      <c r="BA84" s="3">
        <v>86</v>
      </c>
      <c r="BB84" s="3">
        <v>10</v>
      </c>
      <c r="BC84" s="3">
        <v>4</v>
      </c>
      <c r="BD84" s="3">
        <v>42</v>
      </c>
      <c r="BE84" s="3">
        <v>0</v>
      </c>
      <c r="BF84" s="3">
        <v>0</v>
      </c>
      <c r="BG84" s="3">
        <v>0</v>
      </c>
      <c r="BH84" s="3">
        <v>0</v>
      </c>
      <c r="BI84" s="3">
        <v>3</v>
      </c>
      <c r="BJ84" s="3">
        <v>0</v>
      </c>
      <c r="BK84" s="3">
        <v>2</v>
      </c>
      <c r="BL84" s="3">
        <v>2</v>
      </c>
      <c r="BM84" s="3">
        <v>0</v>
      </c>
      <c r="BN84" s="3">
        <v>0</v>
      </c>
      <c r="BO84" s="30">
        <f t="shared" si="14"/>
        <v>53</v>
      </c>
      <c r="BP84" s="3">
        <v>258</v>
      </c>
      <c r="BQ84" s="30">
        <f t="shared" si="15"/>
        <v>475</v>
      </c>
      <c r="BR84" s="31">
        <v>10694</v>
      </c>
      <c r="BS84" s="3">
        <f t="shared" si="16"/>
        <v>10694</v>
      </c>
      <c r="BT84" s="3">
        <v>0</v>
      </c>
      <c r="BU84" s="39">
        <v>32592</v>
      </c>
      <c r="BW84">
        <f t="shared" si="18"/>
        <v>118140</v>
      </c>
      <c r="BX84" s="25">
        <f t="shared" si="10"/>
        <v>0.22622464178027801</v>
      </c>
      <c r="CD84">
        <f t="shared" si="19"/>
        <v>23444</v>
      </c>
      <c r="CE84">
        <f t="shared" si="20"/>
        <v>11667</v>
      </c>
      <c r="CF84">
        <f t="shared" si="21"/>
        <v>4595</v>
      </c>
      <c r="CG84">
        <f t="shared" si="22"/>
        <v>2863</v>
      </c>
      <c r="CH84">
        <f t="shared" si="23"/>
        <v>4769</v>
      </c>
      <c r="CZ84" s="82">
        <v>32568</v>
      </c>
      <c r="DA84" s="6">
        <f t="shared" si="11"/>
        <v>8086.791666666667</v>
      </c>
      <c r="DB84" s="6">
        <f t="shared" si="17"/>
        <v>9845</v>
      </c>
      <c r="DC84" s="84">
        <f t="shared" si="12"/>
        <v>10694</v>
      </c>
    </row>
    <row r="85" spans="2:107" x14ac:dyDescent="0.3">
      <c r="B85" s="59" t="s">
        <v>162</v>
      </c>
      <c r="C85" s="21" t="s">
        <v>446</v>
      </c>
      <c r="D85" s="3">
        <v>54</v>
      </c>
      <c r="E85" s="3">
        <v>455</v>
      </c>
      <c r="F85" s="3">
        <v>342</v>
      </c>
      <c r="G85" s="3">
        <v>51</v>
      </c>
      <c r="H85" s="3">
        <v>2754</v>
      </c>
      <c r="I85" s="3">
        <v>380</v>
      </c>
      <c r="J85" s="3">
        <v>54</v>
      </c>
      <c r="K85" s="3">
        <v>11</v>
      </c>
      <c r="L85" s="3">
        <v>241</v>
      </c>
      <c r="M85" s="3">
        <v>121</v>
      </c>
      <c r="N85" s="3">
        <v>144</v>
      </c>
      <c r="O85" s="3">
        <v>543</v>
      </c>
      <c r="P85" s="3">
        <v>208</v>
      </c>
      <c r="Q85" s="3">
        <v>88</v>
      </c>
      <c r="R85" s="3">
        <v>69</v>
      </c>
      <c r="S85" s="3">
        <v>111</v>
      </c>
      <c r="T85" s="3">
        <v>43</v>
      </c>
      <c r="U85" s="3">
        <v>82</v>
      </c>
      <c r="V85" s="3">
        <v>13</v>
      </c>
      <c r="W85" s="3">
        <v>47</v>
      </c>
      <c r="X85" s="3">
        <v>92</v>
      </c>
      <c r="Y85" s="3">
        <v>162</v>
      </c>
      <c r="Z85" s="3">
        <v>159</v>
      </c>
      <c r="AA85" s="3">
        <v>39</v>
      </c>
      <c r="AB85" s="3">
        <v>110</v>
      </c>
      <c r="AC85" s="3">
        <v>416</v>
      </c>
      <c r="AD85" s="3">
        <v>68</v>
      </c>
      <c r="AE85" s="3">
        <v>143</v>
      </c>
      <c r="AF85" s="3">
        <v>23</v>
      </c>
      <c r="AG85" s="3">
        <v>71</v>
      </c>
      <c r="AH85" s="3">
        <v>96</v>
      </c>
      <c r="AI85" s="3">
        <v>176</v>
      </c>
      <c r="AJ85" s="3">
        <v>92</v>
      </c>
      <c r="AK85" s="3">
        <v>59</v>
      </c>
      <c r="AL85" s="3">
        <v>151</v>
      </c>
      <c r="AM85" s="3">
        <v>105</v>
      </c>
      <c r="AN85" s="3">
        <v>1318</v>
      </c>
      <c r="AO85" s="3">
        <v>105</v>
      </c>
      <c r="AP85" s="3">
        <v>16</v>
      </c>
      <c r="AQ85" s="3">
        <v>34</v>
      </c>
      <c r="AR85" s="3">
        <v>65</v>
      </c>
      <c r="AS85" s="3">
        <v>57</v>
      </c>
      <c r="AT85" s="3">
        <v>553</v>
      </c>
      <c r="AU85" s="3">
        <v>212</v>
      </c>
      <c r="AV85" s="3">
        <v>12</v>
      </c>
      <c r="AW85" s="3">
        <v>114</v>
      </c>
      <c r="AX85" s="3">
        <v>2707</v>
      </c>
      <c r="AY85" s="3">
        <v>14</v>
      </c>
      <c r="AZ85" s="3">
        <v>113</v>
      </c>
      <c r="BA85" s="3">
        <v>108</v>
      </c>
      <c r="BB85" s="3">
        <v>11</v>
      </c>
      <c r="BC85" s="3">
        <v>9</v>
      </c>
      <c r="BD85" s="3">
        <v>52</v>
      </c>
      <c r="BE85" s="3">
        <v>1</v>
      </c>
      <c r="BF85" s="3">
        <v>0</v>
      </c>
      <c r="BG85" s="3">
        <v>0</v>
      </c>
      <c r="BH85" s="3">
        <v>0</v>
      </c>
      <c r="BI85" s="3">
        <v>6</v>
      </c>
      <c r="BJ85" s="3">
        <v>0</v>
      </c>
      <c r="BK85" s="3">
        <v>1</v>
      </c>
      <c r="BL85" s="3">
        <v>0</v>
      </c>
      <c r="BM85" s="3">
        <v>0</v>
      </c>
      <c r="BN85" s="3">
        <v>0</v>
      </c>
      <c r="BO85" s="30">
        <f t="shared" si="14"/>
        <v>69</v>
      </c>
      <c r="BP85" s="3">
        <v>395</v>
      </c>
      <c r="BQ85" s="30">
        <f t="shared" si="15"/>
        <v>587</v>
      </c>
      <c r="BR85" s="31">
        <v>14263</v>
      </c>
      <c r="BS85" s="3">
        <f t="shared" si="16"/>
        <v>14263</v>
      </c>
      <c r="BT85" s="3">
        <v>0</v>
      </c>
      <c r="BU85" s="39">
        <v>32627</v>
      </c>
      <c r="BW85">
        <f t="shared" si="18"/>
        <v>123933</v>
      </c>
      <c r="BX85" s="25">
        <f t="shared" si="10"/>
        <v>0.26636046410634995</v>
      </c>
      <c r="CD85">
        <f t="shared" si="19"/>
        <v>24555</v>
      </c>
      <c r="CE85">
        <f t="shared" si="20"/>
        <v>12055</v>
      </c>
      <c r="CF85">
        <f t="shared" si="21"/>
        <v>4777</v>
      </c>
      <c r="CG85">
        <f t="shared" si="22"/>
        <v>3028</v>
      </c>
      <c r="CH85">
        <f t="shared" si="23"/>
        <v>4941</v>
      </c>
      <c r="CZ85" s="82">
        <v>32599</v>
      </c>
      <c r="DA85" s="6">
        <f t="shared" si="11"/>
        <v>8324.2916666666661</v>
      </c>
      <c r="DB85" s="6">
        <f t="shared" si="17"/>
        <v>10327.75</v>
      </c>
      <c r="DC85" s="84">
        <f t="shared" si="12"/>
        <v>14263</v>
      </c>
    </row>
    <row r="86" spans="2:107" x14ac:dyDescent="0.3">
      <c r="B86" s="59" t="s">
        <v>163</v>
      </c>
      <c r="C86" s="21" t="s">
        <v>447</v>
      </c>
      <c r="D86" s="3">
        <v>43</v>
      </c>
      <c r="E86" s="3">
        <v>316</v>
      </c>
      <c r="F86" s="3">
        <v>264</v>
      </c>
      <c r="G86" s="3">
        <v>55</v>
      </c>
      <c r="H86" s="3">
        <v>2103</v>
      </c>
      <c r="I86" s="3">
        <v>278</v>
      </c>
      <c r="J86" s="3">
        <v>41</v>
      </c>
      <c r="K86" s="3">
        <v>3</v>
      </c>
      <c r="L86" s="3">
        <v>161</v>
      </c>
      <c r="M86" s="3">
        <v>94</v>
      </c>
      <c r="N86" s="3">
        <v>117</v>
      </c>
      <c r="O86" s="3">
        <v>391</v>
      </c>
      <c r="P86" s="3">
        <v>172</v>
      </c>
      <c r="Q86" s="3">
        <v>48</v>
      </c>
      <c r="R86" s="3">
        <v>69</v>
      </c>
      <c r="S86" s="3">
        <v>68</v>
      </c>
      <c r="T86" s="3">
        <v>21</v>
      </c>
      <c r="U86" s="3">
        <v>81</v>
      </c>
      <c r="V86" s="3">
        <v>17</v>
      </c>
      <c r="W86" s="3">
        <v>41</v>
      </c>
      <c r="X86" s="3">
        <v>66</v>
      </c>
      <c r="Y86" s="3">
        <v>126</v>
      </c>
      <c r="Z86" s="3">
        <v>104</v>
      </c>
      <c r="AA86" s="3">
        <v>17</v>
      </c>
      <c r="AB86" s="3">
        <v>76</v>
      </c>
      <c r="AC86" s="3">
        <v>305</v>
      </c>
      <c r="AD86" s="3">
        <v>54</v>
      </c>
      <c r="AE86" s="3">
        <v>101</v>
      </c>
      <c r="AF86" s="3">
        <v>21</v>
      </c>
      <c r="AG86" s="3">
        <v>65</v>
      </c>
      <c r="AH86" s="3">
        <v>66</v>
      </c>
      <c r="AI86" s="3">
        <v>135</v>
      </c>
      <c r="AJ86" s="3">
        <v>66</v>
      </c>
      <c r="AK86" s="3">
        <v>47</v>
      </c>
      <c r="AL86" s="3">
        <v>107</v>
      </c>
      <c r="AM86" s="3">
        <v>83</v>
      </c>
      <c r="AN86" s="3">
        <v>897</v>
      </c>
      <c r="AO86" s="3">
        <v>78</v>
      </c>
      <c r="AP86" s="3">
        <v>7</v>
      </c>
      <c r="AQ86" s="3">
        <v>30</v>
      </c>
      <c r="AR86" s="3">
        <v>34</v>
      </c>
      <c r="AS86" s="3">
        <v>60</v>
      </c>
      <c r="AT86" s="3">
        <v>423</v>
      </c>
      <c r="AU86" s="3">
        <v>144</v>
      </c>
      <c r="AV86" s="3">
        <v>10</v>
      </c>
      <c r="AW86" s="3">
        <v>81</v>
      </c>
      <c r="AX86" s="3">
        <v>1926</v>
      </c>
      <c r="AY86" s="3">
        <v>10</v>
      </c>
      <c r="AZ86" s="3">
        <v>60</v>
      </c>
      <c r="BA86" s="3">
        <v>79</v>
      </c>
      <c r="BB86" s="3">
        <v>7</v>
      </c>
      <c r="BC86" s="3">
        <v>8</v>
      </c>
      <c r="BD86" s="3">
        <v>45</v>
      </c>
      <c r="BE86" s="3">
        <v>0</v>
      </c>
      <c r="BF86" s="3">
        <v>0</v>
      </c>
      <c r="BG86" s="3">
        <v>0</v>
      </c>
      <c r="BH86" s="3">
        <v>2</v>
      </c>
      <c r="BI86" s="3">
        <v>5</v>
      </c>
      <c r="BJ86" s="3">
        <v>0</v>
      </c>
      <c r="BK86" s="3">
        <v>1</v>
      </c>
      <c r="BL86" s="3">
        <v>1</v>
      </c>
      <c r="BM86" s="3">
        <v>0</v>
      </c>
      <c r="BN86" s="3">
        <v>0</v>
      </c>
      <c r="BO86" s="30">
        <f t="shared" si="14"/>
        <v>62</v>
      </c>
      <c r="BP86" s="3">
        <v>270</v>
      </c>
      <c r="BQ86" s="30">
        <f t="shared" si="15"/>
        <v>391</v>
      </c>
      <c r="BR86" s="31">
        <v>10391</v>
      </c>
      <c r="BS86" s="3">
        <f t="shared" si="16"/>
        <v>10391</v>
      </c>
      <c r="BT86" s="3">
        <v>0</v>
      </c>
      <c r="BU86" s="39">
        <v>32655</v>
      </c>
      <c r="BW86">
        <f t="shared" si="18"/>
        <v>125964</v>
      </c>
      <c r="BX86" s="25">
        <f t="shared" si="10"/>
        <v>0.24486962193573247</v>
      </c>
      <c r="CD86">
        <f t="shared" si="19"/>
        <v>25091</v>
      </c>
      <c r="CE86">
        <f t="shared" si="20"/>
        <v>12096</v>
      </c>
      <c r="CF86">
        <f t="shared" si="21"/>
        <v>4880</v>
      </c>
      <c r="CG86">
        <f t="shared" si="22"/>
        <v>3098</v>
      </c>
      <c r="CH86">
        <f t="shared" si="23"/>
        <v>4969</v>
      </c>
      <c r="CZ86" s="82">
        <v>32629</v>
      </c>
      <c r="DA86" s="6">
        <f t="shared" si="11"/>
        <v>8454.5694444444453</v>
      </c>
      <c r="DB86" s="6">
        <f t="shared" si="17"/>
        <v>10497</v>
      </c>
      <c r="DC86" s="84">
        <f t="shared" si="12"/>
        <v>10391</v>
      </c>
    </row>
    <row r="87" spans="2:107" x14ac:dyDescent="0.3">
      <c r="B87" s="59" t="s">
        <v>164</v>
      </c>
      <c r="C87" s="21" t="s">
        <v>448</v>
      </c>
      <c r="D87" s="3">
        <v>42</v>
      </c>
      <c r="E87" s="3">
        <v>331</v>
      </c>
      <c r="F87" s="3">
        <v>247</v>
      </c>
      <c r="G87" s="3">
        <v>37</v>
      </c>
      <c r="H87" s="3">
        <v>2210</v>
      </c>
      <c r="I87" s="3">
        <v>306</v>
      </c>
      <c r="J87" s="3">
        <v>40</v>
      </c>
      <c r="K87" s="3">
        <v>8</v>
      </c>
      <c r="L87" s="3">
        <v>156</v>
      </c>
      <c r="M87" s="3">
        <v>85</v>
      </c>
      <c r="N87" s="3">
        <v>111</v>
      </c>
      <c r="O87" s="3">
        <v>426</v>
      </c>
      <c r="P87" s="3">
        <v>152</v>
      </c>
      <c r="Q87" s="3">
        <v>65</v>
      </c>
      <c r="R87" s="3">
        <v>58</v>
      </c>
      <c r="S87" s="3">
        <v>84</v>
      </c>
      <c r="T87" s="3">
        <v>18</v>
      </c>
      <c r="U87" s="3">
        <v>70</v>
      </c>
      <c r="V87" s="3">
        <v>13</v>
      </c>
      <c r="W87" s="3">
        <v>44</v>
      </c>
      <c r="X87" s="3">
        <v>70</v>
      </c>
      <c r="Y87" s="3">
        <v>112</v>
      </c>
      <c r="Z87" s="3">
        <v>135</v>
      </c>
      <c r="AA87" s="3">
        <v>24</v>
      </c>
      <c r="AB87" s="3">
        <v>79</v>
      </c>
      <c r="AC87" s="3">
        <v>292</v>
      </c>
      <c r="AD87" s="3">
        <v>39</v>
      </c>
      <c r="AE87" s="3">
        <v>102</v>
      </c>
      <c r="AF87" s="3">
        <v>13</v>
      </c>
      <c r="AG87" s="3">
        <v>53</v>
      </c>
      <c r="AH87" s="3">
        <v>79</v>
      </c>
      <c r="AI87" s="3">
        <v>127</v>
      </c>
      <c r="AJ87" s="3">
        <v>63</v>
      </c>
      <c r="AK87" s="3">
        <v>44</v>
      </c>
      <c r="AL87" s="3">
        <v>84</v>
      </c>
      <c r="AM87" s="3">
        <v>74</v>
      </c>
      <c r="AN87" s="3">
        <v>940</v>
      </c>
      <c r="AO87" s="3">
        <v>64</v>
      </c>
      <c r="AP87" s="3">
        <v>9</v>
      </c>
      <c r="AQ87" s="3">
        <v>32</v>
      </c>
      <c r="AR87" s="3">
        <v>33</v>
      </c>
      <c r="AS87" s="3">
        <v>46</v>
      </c>
      <c r="AT87" s="3">
        <v>434</v>
      </c>
      <c r="AU87" s="3">
        <v>182</v>
      </c>
      <c r="AV87" s="3">
        <v>10</v>
      </c>
      <c r="AW87" s="3">
        <v>93</v>
      </c>
      <c r="AX87" s="3">
        <v>1886</v>
      </c>
      <c r="AY87" s="3">
        <v>12</v>
      </c>
      <c r="AZ87" s="3">
        <v>73</v>
      </c>
      <c r="BA87" s="3">
        <v>60</v>
      </c>
      <c r="BB87" s="3">
        <v>8</v>
      </c>
      <c r="BC87" s="3">
        <v>12</v>
      </c>
      <c r="BD87" s="3">
        <v>29</v>
      </c>
      <c r="BE87" s="3">
        <v>0</v>
      </c>
      <c r="BF87" s="3">
        <v>0</v>
      </c>
      <c r="BG87" s="3">
        <v>0</v>
      </c>
      <c r="BH87" s="3">
        <v>0</v>
      </c>
      <c r="BI87" s="3">
        <v>3</v>
      </c>
      <c r="BJ87" s="3">
        <v>0</v>
      </c>
      <c r="BK87" s="3">
        <v>1</v>
      </c>
      <c r="BL87" s="3">
        <v>0</v>
      </c>
      <c r="BM87" s="3">
        <v>0</v>
      </c>
      <c r="BN87" s="3">
        <v>0</v>
      </c>
      <c r="BO87" s="30">
        <f t="shared" si="14"/>
        <v>45</v>
      </c>
      <c r="BP87" s="3">
        <v>225</v>
      </c>
      <c r="BQ87" s="30">
        <f t="shared" si="15"/>
        <v>410</v>
      </c>
      <c r="BR87" s="31">
        <v>10455</v>
      </c>
      <c r="BS87" s="3">
        <f t="shared" si="16"/>
        <v>10455</v>
      </c>
      <c r="BT87" s="3">
        <v>0</v>
      </c>
      <c r="BU87" s="39">
        <v>32683</v>
      </c>
      <c r="BW87">
        <f t="shared" si="18"/>
        <v>126447</v>
      </c>
      <c r="BX87" s="25">
        <f t="shared" si="10"/>
        <v>0.1927218189793003</v>
      </c>
      <c r="CD87">
        <f t="shared" si="19"/>
        <v>25372</v>
      </c>
      <c r="CE87">
        <f t="shared" si="20"/>
        <v>12022</v>
      </c>
      <c r="CF87">
        <f t="shared" si="21"/>
        <v>4912</v>
      </c>
      <c r="CG87">
        <f t="shared" si="22"/>
        <v>3112</v>
      </c>
      <c r="CH87">
        <f t="shared" si="23"/>
        <v>4889</v>
      </c>
      <c r="CZ87" s="82">
        <v>32660</v>
      </c>
      <c r="DA87" s="6">
        <f t="shared" si="11"/>
        <v>8586.9583333333339</v>
      </c>
      <c r="DB87" s="6">
        <f t="shared" si="17"/>
        <v>10537.25</v>
      </c>
      <c r="DC87" s="84">
        <f t="shared" si="12"/>
        <v>10455</v>
      </c>
    </row>
    <row r="88" spans="2:107" x14ac:dyDescent="0.3">
      <c r="B88" s="59" t="s">
        <v>165</v>
      </c>
      <c r="C88" s="21" t="s">
        <v>455</v>
      </c>
      <c r="D88" s="3">
        <v>51</v>
      </c>
      <c r="E88" s="3">
        <v>383</v>
      </c>
      <c r="F88" s="3">
        <v>337</v>
      </c>
      <c r="G88" s="3">
        <v>67</v>
      </c>
      <c r="H88" s="3">
        <v>2899</v>
      </c>
      <c r="I88" s="3">
        <v>335</v>
      </c>
      <c r="J88" s="3">
        <v>55</v>
      </c>
      <c r="K88" s="3">
        <v>5</v>
      </c>
      <c r="L88" s="3">
        <v>205</v>
      </c>
      <c r="M88" s="3">
        <v>104</v>
      </c>
      <c r="N88" s="3">
        <v>151</v>
      </c>
      <c r="O88" s="3">
        <v>522</v>
      </c>
      <c r="P88" s="3">
        <v>206</v>
      </c>
      <c r="Q88" s="3">
        <v>82</v>
      </c>
      <c r="R88" s="3">
        <v>83</v>
      </c>
      <c r="S88" s="3">
        <v>78</v>
      </c>
      <c r="T88" s="3">
        <v>35</v>
      </c>
      <c r="U88" s="3">
        <v>83</v>
      </c>
      <c r="V88" s="3">
        <v>17</v>
      </c>
      <c r="W88" s="3">
        <v>60</v>
      </c>
      <c r="X88" s="3">
        <v>108</v>
      </c>
      <c r="Y88" s="3">
        <v>155</v>
      </c>
      <c r="Z88" s="3">
        <v>163</v>
      </c>
      <c r="AA88" s="3">
        <v>39</v>
      </c>
      <c r="AB88" s="3">
        <v>105</v>
      </c>
      <c r="AC88" s="3">
        <v>369</v>
      </c>
      <c r="AD88" s="3">
        <v>45</v>
      </c>
      <c r="AE88" s="3">
        <v>136</v>
      </c>
      <c r="AF88" s="3">
        <v>18</v>
      </c>
      <c r="AG88" s="3">
        <v>86</v>
      </c>
      <c r="AH88" s="3">
        <v>91</v>
      </c>
      <c r="AI88" s="3">
        <v>178</v>
      </c>
      <c r="AJ88" s="3">
        <v>91</v>
      </c>
      <c r="AK88" s="3">
        <v>74</v>
      </c>
      <c r="AL88" s="3">
        <v>116</v>
      </c>
      <c r="AM88" s="3">
        <v>104</v>
      </c>
      <c r="AN88" s="3">
        <v>1181</v>
      </c>
      <c r="AO88" s="3">
        <v>126</v>
      </c>
      <c r="AP88" s="3">
        <v>10</v>
      </c>
      <c r="AQ88" s="3">
        <v>43</v>
      </c>
      <c r="AR88" s="3">
        <v>49</v>
      </c>
      <c r="AS88" s="3">
        <v>63</v>
      </c>
      <c r="AT88" s="3">
        <v>490</v>
      </c>
      <c r="AU88" s="3">
        <v>190</v>
      </c>
      <c r="AV88" s="3">
        <v>13</v>
      </c>
      <c r="AW88" s="3">
        <v>116</v>
      </c>
      <c r="AX88" s="3">
        <v>2048</v>
      </c>
      <c r="AY88" s="3">
        <v>12</v>
      </c>
      <c r="AZ88" s="3">
        <v>85</v>
      </c>
      <c r="BA88" s="3">
        <v>83</v>
      </c>
      <c r="BB88" s="3">
        <v>19</v>
      </c>
      <c r="BC88" s="3">
        <v>5</v>
      </c>
      <c r="BD88" s="3">
        <v>59</v>
      </c>
      <c r="BE88" s="3">
        <v>1</v>
      </c>
      <c r="BF88" s="3">
        <v>0</v>
      </c>
      <c r="BG88" s="3">
        <v>0</v>
      </c>
      <c r="BH88" s="3">
        <v>0</v>
      </c>
      <c r="BI88" s="3">
        <v>8</v>
      </c>
      <c r="BJ88" s="3">
        <v>0</v>
      </c>
      <c r="BK88" s="3">
        <v>1</v>
      </c>
      <c r="BL88" s="3">
        <v>1</v>
      </c>
      <c r="BM88" s="3">
        <v>0</v>
      </c>
      <c r="BN88" s="3">
        <v>0</v>
      </c>
      <c r="BO88" s="30">
        <f t="shared" si="14"/>
        <v>75</v>
      </c>
      <c r="BP88" s="3">
        <v>349</v>
      </c>
      <c r="BQ88" s="30">
        <f t="shared" si="15"/>
        <v>558</v>
      </c>
      <c r="BR88" s="31">
        <v>13146</v>
      </c>
      <c r="BS88" s="3">
        <f t="shared" si="16"/>
        <v>13146</v>
      </c>
      <c r="BT88" s="3">
        <v>0</v>
      </c>
      <c r="BU88" s="39">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2">
        <v>32690</v>
      </c>
      <c r="DA88" s="6">
        <f t="shared" si="11"/>
        <v>8743.1805555555547</v>
      </c>
      <c r="DB88" s="6">
        <f t="shared" si="17"/>
        <v>10858</v>
      </c>
      <c r="DC88" s="84">
        <f t="shared" si="12"/>
        <v>13146</v>
      </c>
    </row>
    <row r="89" spans="2:107" x14ac:dyDescent="0.3">
      <c r="B89" s="59" t="s">
        <v>166</v>
      </c>
      <c r="C89" s="21" t="s">
        <v>438</v>
      </c>
      <c r="D89" s="3">
        <v>56</v>
      </c>
      <c r="E89" s="3">
        <v>351</v>
      </c>
      <c r="F89" s="3">
        <v>297</v>
      </c>
      <c r="G89" s="3">
        <v>51</v>
      </c>
      <c r="H89" s="3">
        <v>2574</v>
      </c>
      <c r="I89" s="3">
        <v>318</v>
      </c>
      <c r="J89" s="3">
        <v>46</v>
      </c>
      <c r="K89" s="3">
        <v>8</v>
      </c>
      <c r="L89" s="3">
        <v>189</v>
      </c>
      <c r="M89" s="3">
        <v>88</v>
      </c>
      <c r="N89" s="3">
        <v>107</v>
      </c>
      <c r="O89" s="3">
        <v>459</v>
      </c>
      <c r="P89" s="3">
        <v>191</v>
      </c>
      <c r="Q89" s="3">
        <v>71</v>
      </c>
      <c r="R89" s="3">
        <v>69</v>
      </c>
      <c r="S89" s="3">
        <v>103</v>
      </c>
      <c r="T89" s="3">
        <v>37</v>
      </c>
      <c r="U89" s="3">
        <v>75</v>
      </c>
      <c r="V89" s="3">
        <v>22</v>
      </c>
      <c r="W89" s="3">
        <v>62</v>
      </c>
      <c r="X89" s="3">
        <v>116</v>
      </c>
      <c r="Y89" s="3">
        <v>129</v>
      </c>
      <c r="Z89" s="3">
        <v>162</v>
      </c>
      <c r="AA89" s="3">
        <v>33</v>
      </c>
      <c r="AB89" s="3">
        <v>90</v>
      </c>
      <c r="AC89" s="3">
        <v>335</v>
      </c>
      <c r="AD89" s="3">
        <v>55</v>
      </c>
      <c r="AE89" s="3">
        <v>108</v>
      </c>
      <c r="AF89" s="3">
        <v>16</v>
      </c>
      <c r="AG89" s="3">
        <v>82</v>
      </c>
      <c r="AH89" s="3">
        <v>59</v>
      </c>
      <c r="AI89" s="3">
        <v>144</v>
      </c>
      <c r="AJ89" s="3">
        <v>80</v>
      </c>
      <c r="AK89" s="3">
        <v>52</v>
      </c>
      <c r="AL89" s="3">
        <v>134</v>
      </c>
      <c r="AM89" s="3">
        <v>86</v>
      </c>
      <c r="AN89" s="3">
        <v>1039</v>
      </c>
      <c r="AO89" s="3">
        <v>95</v>
      </c>
      <c r="AP89" s="3">
        <v>11</v>
      </c>
      <c r="AQ89" s="3">
        <v>46</v>
      </c>
      <c r="AR89" s="3">
        <v>47</v>
      </c>
      <c r="AS89" s="3">
        <v>61</v>
      </c>
      <c r="AT89" s="3">
        <v>469</v>
      </c>
      <c r="AU89" s="3">
        <v>187</v>
      </c>
      <c r="AV89" s="3">
        <v>17</v>
      </c>
      <c r="AW89" s="3">
        <v>106</v>
      </c>
      <c r="AX89" s="3">
        <v>1879</v>
      </c>
      <c r="AY89" s="3">
        <v>13</v>
      </c>
      <c r="AZ89" s="3">
        <v>83</v>
      </c>
      <c r="BA89" s="3">
        <v>95</v>
      </c>
      <c r="BB89" s="3">
        <v>14</v>
      </c>
      <c r="BC89" s="3">
        <v>9</v>
      </c>
      <c r="BD89" s="3">
        <v>78</v>
      </c>
      <c r="BE89" s="3">
        <v>2</v>
      </c>
      <c r="BF89" s="3">
        <v>0</v>
      </c>
      <c r="BG89" s="3">
        <v>0</v>
      </c>
      <c r="BH89" s="3">
        <v>1</v>
      </c>
      <c r="BI89" s="3">
        <v>5</v>
      </c>
      <c r="BJ89" s="3">
        <v>0</v>
      </c>
      <c r="BK89" s="3">
        <v>2</v>
      </c>
      <c r="BL89" s="3">
        <v>2</v>
      </c>
      <c r="BM89" s="3">
        <v>0</v>
      </c>
      <c r="BN89" s="3">
        <v>0</v>
      </c>
      <c r="BO89" s="30">
        <f t="shared" si="14"/>
        <v>99</v>
      </c>
      <c r="BP89" s="3">
        <v>292</v>
      </c>
      <c r="BQ89" s="30">
        <f t="shared" si="15"/>
        <v>480</v>
      </c>
      <c r="BR89" s="31">
        <v>11888</v>
      </c>
      <c r="BS89" s="3">
        <f t="shared" si="16"/>
        <v>11888</v>
      </c>
      <c r="BT89" s="3">
        <v>0</v>
      </c>
      <c r="BU89" s="39">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2">
        <v>32721</v>
      </c>
      <c r="DA89" s="6">
        <f t="shared" si="11"/>
        <v>8906.1527777777774</v>
      </c>
      <c r="DB89" s="6">
        <f t="shared" si="17"/>
        <v>10849.666666666666</v>
      </c>
      <c r="DC89" s="84">
        <f t="shared" si="12"/>
        <v>11888</v>
      </c>
    </row>
    <row r="90" spans="2:107" x14ac:dyDescent="0.3">
      <c r="B90" s="59" t="s">
        <v>167</v>
      </c>
      <c r="C90" s="21" t="s">
        <v>439</v>
      </c>
      <c r="D90" s="3">
        <v>78</v>
      </c>
      <c r="E90" s="3">
        <v>469</v>
      </c>
      <c r="F90" s="3">
        <v>461</v>
      </c>
      <c r="G90" s="3">
        <v>63</v>
      </c>
      <c r="H90" s="3">
        <v>3604</v>
      </c>
      <c r="I90" s="3">
        <v>435</v>
      </c>
      <c r="J90" s="3">
        <v>57</v>
      </c>
      <c r="K90" s="3">
        <v>9</v>
      </c>
      <c r="L90" s="3">
        <v>248</v>
      </c>
      <c r="M90" s="3">
        <v>116</v>
      </c>
      <c r="N90" s="3">
        <v>166</v>
      </c>
      <c r="O90" s="3">
        <v>510</v>
      </c>
      <c r="P90" s="3">
        <v>271</v>
      </c>
      <c r="Q90" s="3">
        <v>116</v>
      </c>
      <c r="R90" s="3">
        <v>83</v>
      </c>
      <c r="S90" s="3">
        <v>111</v>
      </c>
      <c r="T90" s="3">
        <v>41</v>
      </c>
      <c r="U90" s="3">
        <v>87</v>
      </c>
      <c r="V90" s="3">
        <v>19</v>
      </c>
      <c r="W90" s="3">
        <v>75</v>
      </c>
      <c r="X90" s="3">
        <v>141</v>
      </c>
      <c r="Y90" s="3">
        <v>234</v>
      </c>
      <c r="Z90" s="3">
        <v>192</v>
      </c>
      <c r="AA90" s="3">
        <v>37</v>
      </c>
      <c r="AB90" s="3">
        <v>104</v>
      </c>
      <c r="AC90" s="3">
        <v>444</v>
      </c>
      <c r="AD90" s="3">
        <v>72</v>
      </c>
      <c r="AE90" s="3">
        <v>164</v>
      </c>
      <c r="AF90" s="3">
        <v>26</v>
      </c>
      <c r="AG90" s="3">
        <v>111</v>
      </c>
      <c r="AH90" s="3">
        <v>104</v>
      </c>
      <c r="AI90" s="3">
        <v>214</v>
      </c>
      <c r="AJ90" s="3">
        <v>95</v>
      </c>
      <c r="AK90" s="3">
        <v>95</v>
      </c>
      <c r="AL90" s="3">
        <v>177</v>
      </c>
      <c r="AM90" s="3">
        <v>129</v>
      </c>
      <c r="AN90" s="3">
        <v>1441</v>
      </c>
      <c r="AO90" s="3">
        <v>115</v>
      </c>
      <c r="AP90" s="3">
        <v>17</v>
      </c>
      <c r="AQ90" s="3">
        <v>56</v>
      </c>
      <c r="AR90" s="3">
        <v>61</v>
      </c>
      <c r="AS90" s="3">
        <v>88</v>
      </c>
      <c r="AT90" s="3">
        <v>670</v>
      </c>
      <c r="AU90" s="3">
        <v>223</v>
      </c>
      <c r="AV90" s="3">
        <v>18</v>
      </c>
      <c r="AW90" s="3">
        <v>164</v>
      </c>
      <c r="AX90" s="3">
        <v>2193</v>
      </c>
      <c r="AY90" s="3">
        <v>16</v>
      </c>
      <c r="AZ90" s="3">
        <v>131</v>
      </c>
      <c r="BA90" s="3">
        <v>115</v>
      </c>
      <c r="BB90" s="3">
        <v>15</v>
      </c>
      <c r="BC90" s="3">
        <v>19</v>
      </c>
      <c r="BD90" s="3">
        <v>73</v>
      </c>
      <c r="BE90" s="3">
        <v>0</v>
      </c>
      <c r="BF90" s="3">
        <v>0</v>
      </c>
      <c r="BG90" s="3">
        <v>0</v>
      </c>
      <c r="BH90" s="3">
        <v>0</v>
      </c>
      <c r="BI90" s="3">
        <v>13</v>
      </c>
      <c r="BJ90" s="3">
        <v>0</v>
      </c>
      <c r="BK90" s="3">
        <v>6</v>
      </c>
      <c r="BL90" s="3">
        <v>4</v>
      </c>
      <c r="BM90" s="3">
        <v>0</v>
      </c>
      <c r="BN90" s="3">
        <v>0</v>
      </c>
      <c r="BO90" s="30">
        <f t="shared" si="14"/>
        <v>115</v>
      </c>
      <c r="BP90" s="3">
        <v>337</v>
      </c>
      <c r="BQ90" s="30">
        <f t="shared" si="15"/>
        <v>678</v>
      </c>
      <c r="BR90" s="31">
        <v>15811</v>
      </c>
      <c r="BS90" s="3">
        <f t="shared" si="16"/>
        <v>15811</v>
      </c>
      <c r="BT90" s="3">
        <v>0</v>
      </c>
      <c r="BU90" s="39">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2">
        <v>32752</v>
      </c>
      <c r="DA90" s="6">
        <f t="shared" si="11"/>
        <v>9138.8472222222226</v>
      </c>
      <c r="DB90" s="6">
        <f t="shared" si="17"/>
        <v>11306.5</v>
      </c>
      <c r="DC90" s="84">
        <f t="shared" si="12"/>
        <v>15811</v>
      </c>
    </row>
    <row r="91" spans="2:107" x14ac:dyDescent="0.3">
      <c r="B91" s="59" t="s">
        <v>168</v>
      </c>
      <c r="C91" s="21" t="s">
        <v>440</v>
      </c>
      <c r="D91" s="3">
        <v>44</v>
      </c>
      <c r="E91" s="3">
        <v>444</v>
      </c>
      <c r="F91" s="3">
        <v>369</v>
      </c>
      <c r="G91" s="3">
        <v>66</v>
      </c>
      <c r="H91" s="3">
        <v>3039</v>
      </c>
      <c r="I91" s="3">
        <v>382</v>
      </c>
      <c r="J91" s="3">
        <v>76</v>
      </c>
      <c r="K91" s="3">
        <v>10</v>
      </c>
      <c r="L91" s="3">
        <v>213</v>
      </c>
      <c r="M91" s="3">
        <v>108</v>
      </c>
      <c r="N91" s="3">
        <v>119</v>
      </c>
      <c r="O91" s="3">
        <v>495</v>
      </c>
      <c r="P91" s="3">
        <v>240</v>
      </c>
      <c r="Q91" s="3">
        <v>79</v>
      </c>
      <c r="R91" s="3">
        <v>70</v>
      </c>
      <c r="S91" s="3">
        <v>89</v>
      </c>
      <c r="T91" s="3">
        <v>24</v>
      </c>
      <c r="U91" s="3">
        <v>91</v>
      </c>
      <c r="V91" s="3">
        <v>24</v>
      </c>
      <c r="W91" s="3">
        <v>62</v>
      </c>
      <c r="X91" s="3">
        <v>107</v>
      </c>
      <c r="Y91" s="3">
        <v>177</v>
      </c>
      <c r="Z91" s="3">
        <v>160</v>
      </c>
      <c r="AA91" s="3">
        <v>39</v>
      </c>
      <c r="AB91" s="3">
        <v>114</v>
      </c>
      <c r="AC91" s="3">
        <v>371</v>
      </c>
      <c r="AD91" s="3">
        <v>47</v>
      </c>
      <c r="AE91" s="3">
        <v>124</v>
      </c>
      <c r="AF91" s="3">
        <v>27</v>
      </c>
      <c r="AG91" s="3">
        <v>83</v>
      </c>
      <c r="AH91" s="3">
        <v>98</v>
      </c>
      <c r="AI91" s="3">
        <v>175</v>
      </c>
      <c r="AJ91" s="3">
        <v>69</v>
      </c>
      <c r="AK91" s="3">
        <v>77</v>
      </c>
      <c r="AL91" s="3">
        <v>132</v>
      </c>
      <c r="AM91" s="3">
        <v>105</v>
      </c>
      <c r="AN91" s="3">
        <v>1225</v>
      </c>
      <c r="AO91" s="3">
        <v>102</v>
      </c>
      <c r="AP91" s="3">
        <v>11</v>
      </c>
      <c r="AQ91" s="3">
        <v>38</v>
      </c>
      <c r="AR91" s="3">
        <v>35</v>
      </c>
      <c r="AS91" s="3">
        <v>71</v>
      </c>
      <c r="AT91" s="3">
        <v>551</v>
      </c>
      <c r="AU91" s="3">
        <v>214</v>
      </c>
      <c r="AV91" s="3">
        <v>14</v>
      </c>
      <c r="AW91" s="3">
        <v>120</v>
      </c>
      <c r="AX91" s="3">
        <v>1838</v>
      </c>
      <c r="AY91" s="3">
        <v>11</v>
      </c>
      <c r="AZ91" s="3">
        <v>107</v>
      </c>
      <c r="BA91" s="3">
        <v>76</v>
      </c>
      <c r="BB91" s="3">
        <v>18</v>
      </c>
      <c r="BC91" s="3">
        <v>10</v>
      </c>
      <c r="BD91" s="3">
        <v>59</v>
      </c>
      <c r="BE91" s="3">
        <v>0</v>
      </c>
      <c r="BF91" s="3">
        <v>1</v>
      </c>
      <c r="BG91" s="3">
        <v>0</v>
      </c>
      <c r="BH91" s="3">
        <v>0</v>
      </c>
      <c r="BI91" s="3">
        <v>8</v>
      </c>
      <c r="BJ91" s="3">
        <v>0</v>
      </c>
      <c r="BK91" s="3">
        <v>0</v>
      </c>
      <c r="BL91" s="3">
        <v>0</v>
      </c>
      <c r="BM91" s="3">
        <v>0</v>
      </c>
      <c r="BN91" s="3">
        <v>0</v>
      </c>
      <c r="BO91" s="30">
        <f t="shared" si="14"/>
        <v>78</v>
      </c>
      <c r="BP91" s="3">
        <v>377</v>
      </c>
      <c r="BQ91" s="30">
        <f t="shared" si="15"/>
        <v>478</v>
      </c>
      <c r="BR91" s="31">
        <v>13313</v>
      </c>
      <c r="BS91" s="3">
        <f t="shared" si="16"/>
        <v>13313</v>
      </c>
      <c r="BT91" s="3">
        <v>0</v>
      </c>
      <c r="BU91" s="39">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2">
        <v>32782</v>
      </c>
      <c r="DA91" s="6">
        <f t="shared" si="11"/>
        <v>9270.1805555555547</v>
      </c>
      <c r="DB91" s="6">
        <f t="shared" si="17"/>
        <v>11515.083333333334</v>
      </c>
      <c r="DC91" s="84">
        <f t="shared" si="12"/>
        <v>13313</v>
      </c>
    </row>
    <row r="92" spans="2:107" x14ac:dyDescent="0.3">
      <c r="B92" s="59" t="s">
        <v>169</v>
      </c>
      <c r="C92" s="21" t="s">
        <v>441</v>
      </c>
      <c r="D92" s="3">
        <v>41</v>
      </c>
      <c r="E92" s="3">
        <v>369</v>
      </c>
      <c r="F92" s="3">
        <v>282</v>
      </c>
      <c r="G92" s="3">
        <v>57</v>
      </c>
      <c r="H92" s="3">
        <v>2551</v>
      </c>
      <c r="I92" s="3">
        <v>302</v>
      </c>
      <c r="J92" s="3">
        <v>47</v>
      </c>
      <c r="K92" s="3">
        <v>9</v>
      </c>
      <c r="L92" s="3">
        <v>170</v>
      </c>
      <c r="M92" s="3">
        <v>99</v>
      </c>
      <c r="N92" s="3">
        <v>125</v>
      </c>
      <c r="O92" s="3">
        <v>373</v>
      </c>
      <c r="P92" s="3">
        <v>208</v>
      </c>
      <c r="Q92" s="3">
        <v>77</v>
      </c>
      <c r="R92" s="3">
        <v>58</v>
      </c>
      <c r="S92" s="3">
        <v>74</v>
      </c>
      <c r="T92" s="3">
        <v>27</v>
      </c>
      <c r="U92" s="3">
        <v>57</v>
      </c>
      <c r="V92" s="3">
        <v>18</v>
      </c>
      <c r="W92" s="3">
        <v>60</v>
      </c>
      <c r="X92" s="3">
        <v>96</v>
      </c>
      <c r="Y92" s="3">
        <v>122</v>
      </c>
      <c r="Z92" s="3">
        <v>151</v>
      </c>
      <c r="AA92" s="3">
        <v>36</v>
      </c>
      <c r="AB92" s="3">
        <v>85</v>
      </c>
      <c r="AC92" s="3">
        <v>317</v>
      </c>
      <c r="AD92" s="3">
        <v>31</v>
      </c>
      <c r="AE92" s="3">
        <v>90</v>
      </c>
      <c r="AF92" s="3">
        <v>30</v>
      </c>
      <c r="AG92" s="3">
        <v>76</v>
      </c>
      <c r="AH92" s="3">
        <v>80</v>
      </c>
      <c r="AI92" s="3">
        <v>163</v>
      </c>
      <c r="AJ92" s="3">
        <v>76</v>
      </c>
      <c r="AK92" s="3">
        <v>66</v>
      </c>
      <c r="AL92" s="3">
        <v>128</v>
      </c>
      <c r="AM92" s="3">
        <v>72</v>
      </c>
      <c r="AN92" s="3">
        <v>1002</v>
      </c>
      <c r="AO92" s="3">
        <v>81</v>
      </c>
      <c r="AP92" s="3">
        <v>12</v>
      </c>
      <c r="AQ92" s="3">
        <v>43</v>
      </c>
      <c r="AR92" s="3">
        <v>38</v>
      </c>
      <c r="AS92" s="3">
        <v>44</v>
      </c>
      <c r="AT92" s="3">
        <v>469</v>
      </c>
      <c r="AU92" s="3">
        <v>171</v>
      </c>
      <c r="AV92" s="3">
        <v>14</v>
      </c>
      <c r="AW92" s="3">
        <v>122</v>
      </c>
      <c r="AX92" s="3">
        <v>1500</v>
      </c>
      <c r="AY92" s="3">
        <v>7</v>
      </c>
      <c r="AZ92" s="3">
        <v>85</v>
      </c>
      <c r="BA92" s="3">
        <v>70</v>
      </c>
      <c r="BB92" s="3">
        <v>11</v>
      </c>
      <c r="BC92" s="3">
        <v>15</v>
      </c>
      <c r="BD92" s="3">
        <v>65</v>
      </c>
      <c r="BE92" s="3">
        <v>1</v>
      </c>
      <c r="BF92" s="3">
        <v>0</v>
      </c>
      <c r="BG92" s="3">
        <v>1</v>
      </c>
      <c r="BH92" s="3">
        <v>0</v>
      </c>
      <c r="BI92" s="3">
        <v>6</v>
      </c>
      <c r="BJ92" s="3">
        <v>0</v>
      </c>
      <c r="BK92" s="3">
        <v>4</v>
      </c>
      <c r="BL92" s="3">
        <v>3</v>
      </c>
      <c r="BM92" s="3">
        <v>0</v>
      </c>
      <c r="BN92" s="3">
        <v>0</v>
      </c>
      <c r="BO92" s="30">
        <f t="shared" si="14"/>
        <v>95</v>
      </c>
      <c r="BP92" s="3">
        <v>322</v>
      </c>
      <c r="BQ92" s="30">
        <f t="shared" si="15"/>
        <v>398</v>
      </c>
      <c r="BR92" s="31">
        <v>11107</v>
      </c>
      <c r="BS92" s="3">
        <f t="shared" si="16"/>
        <v>11107</v>
      </c>
      <c r="BT92" s="3">
        <v>0</v>
      </c>
      <c r="BU92" s="39">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2">
        <v>32813</v>
      </c>
      <c r="DA92" s="6">
        <f t="shared" si="11"/>
        <v>9417.2916666666661</v>
      </c>
      <c r="DB92" s="6">
        <f t="shared" si="17"/>
        <v>11681.166666666666</v>
      </c>
      <c r="DC92" s="84">
        <f t="shared" si="12"/>
        <v>11107</v>
      </c>
    </row>
    <row r="93" spans="2:107" x14ac:dyDescent="0.3">
      <c r="B93" s="59" t="s">
        <v>170</v>
      </c>
      <c r="C93" s="21" t="s">
        <v>442</v>
      </c>
      <c r="D93" s="3">
        <v>51</v>
      </c>
      <c r="E93" s="3">
        <v>458</v>
      </c>
      <c r="F93" s="3">
        <v>390</v>
      </c>
      <c r="G93" s="3">
        <v>50</v>
      </c>
      <c r="H93" s="3">
        <v>3073</v>
      </c>
      <c r="I93" s="3">
        <v>365</v>
      </c>
      <c r="J93" s="3">
        <v>53</v>
      </c>
      <c r="K93" s="3">
        <v>12</v>
      </c>
      <c r="L93" s="3">
        <v>216</v>
      </c>
      <c r="M93" s="3">
        <v>130</v>
      </c>
      <c r="N93" s="3">
        <v>178</v>
      </c>
      <c r="O93" s="3">
        <v>509</v>
      </c>
      <c r="P93" s="3">
        <v>252</v>
      </c>
      <c r="Q93" s="3">
        <v>75</v>
      </c>
      <c r="R93" s="3">
        <v>68</v>
      </c>
      <c r="S93" s="3">
        <v>91</v>
      </c>
      <c r="T93" s="3">
        <v>28</v>
      </c>
      <c r="U93" s="3">
        <v>90</v>
      </c>
      <c r="V93" s="3">
        <v>15</v>
      </c>
      <c r="W93" s="3">
        <v>70</v>
      </c>
      <c r="X93" s="3">
        <v>133</v>
      </c>
      <c r="Y93" s="3">
        <v>181</v>
      </c>
      <c r="Z93" s="3">
        <v>182</v>
      </c>
      <c r="AA93" s="3">
        <v>33</v>
      </c>
      <c r="AB93" s="3">
        <v>94</v>
      </c>
      <c r="AC93" s="3">
        <v>349</v>
      </c>
      <c r="AD93" s="3">
        <v>62</v>
      </c>
      <c r="AE93" s="3">
        <v>152</v>
      </c>
      <c r="AF93" s="3">
        <v>31</v>
      </c>
      <c r="AG93" s="3">
        <v>107</v>
      </c>
      <c r="AH93" s="3">
        <v>110</v>
      </c>
      <c r="AI93" s="3">
        <v>181</v>
      </c>
      <c r="AJ93" s="3">
        <v>79</v>
      </c>
      <c r="AK93" s="3">
        <v>61</v>
      </c>
      <c r="AL93" s="3">
        <v>130</v>
      </c>
      <c r="AM93" s="3">
        <v>113</v>
      </c>
      <c r="AN93" s="3">
        <v>1327</v>
      </c>
      <c r="AO93" s="3">
        <v>110</v>
      </c>
      <c r="AP93" s="3">
        <v>11</v>
      </c>
      <c r="AQ93" s="3">
        <v>41</v>
      </c>
      <c r="AR93" s="3">
        <v>49</v>
      </c>
      <c r="AS93" s="3">
        <v>87</v>
      </c>
      <c r="AT93" s="3">
        <v>562</v>
      </c>
      <c r="AU93" s="3">
        <v>228</v>
      </c>
      <c r="AV93" s="3">
        <v>24</v>
      </c>
      <c r="AW93" s="3">
        <v>132</v>
      </c>
      <c r="AX93" s="3">
        <v>2000</v>
      </c>
      <c r="AY93" s="3">
        <v>16</v>
      </c>
      <c r="AZ93" s="3">
        <v>113</v>
      </c>
      <c r="BA93" s="3">
        <v>81</v>
      </c>
      <c r="BB93" s="3">
        <v>10</v>
      </c>
      <c r="BC93" s="3">
        <v>4</v>
      </c>
      <c r="BD93" s="3">
        <v>67</v>
      </c>
      <c r="BE93" s="3">
        <v>1</v>
      </c>
      <c r="BF93" s="3">
        <v>0</v>
      </c>
      <c r="BG93" s="3">
        <v>1</v>
      </c>
      <c r="BH93" s="3">
        <v>0</v>
      </c>
      <c r="BI93" s="3">
        <v>12</v>
      </c>
      <c r="BJ93" s="3">
        <v>0</v>
      </c>
      <c r="BK93" s="3">
        <v>4</v>
      </c>
      <c r="BL93" s="3">
        <v>1</v>
      </c>
      <c r="BM93" s="3">
        <v>0</v>
      </c>
      <c r="BN93" s="3">
        <v>1</v>
      </c>
      <c r="BO93" s="30">
        <f t="shared" si="14"/>
        <v>91</v>
      </c>
      <c r="BP93" s="3">
        <v>394</v>
      </c>
      <c r="BQ93" s="30">
        <f t="shared" si="15"/>
        <v>549</v>
      </c>
      <c r="BR93" s="31">
        <v>13997</v>
      </c>
      <c r="BS93" s="3">
        <f t="shared" si="16"/>
        <v>13997</v>
      </c>
      <c r="BT93" s="3">
        <v>0</v>
      </c>
      <c r="BU93" s="39">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2">
        <v>32843</v>
      </c>
      <c r="DA93" s="6">
        <f t="shared" si="11"/>
        <v>9628.4027777777774</v>
      </c>
      <c r="DB93" s="6">
        <f t="shared" si="17"/>
        <v>11950</v>
      </c>
      <c r="DC93" s="84">
        <f t="shared" si="12"/>
        <v>13997</v>
      </c>
    </row>
    <row r="94" spans="2:107" x14ac:dyDescent="0.3">
      <c r="B94" s="59" t="s">
        <v>171</v>
      </c>
      <c r="C94" s="21" t="s">
        <v>443</v>
      </c>
      <c r="D94" s="3">
        <v>54</v>
      </c>
      <c r="E94" s="3">
        <v>405</v>
      </c>
      <c r="F94" s="3">
        <v>352</v>
      </c>
      <c r="G94" s="3">
        <v>68</v>
      </c>
      <c r="H94" s="3">
        <v>2751</v>
      </c>
      <c r="I94" s="3">
        <v>364</v>
      </c>
      <c r="J94" s="3">
        <v>41</v>
      </c>
      <c r="K94" s="3">
        <v>11</v>
      </c>
      <c r="L94" s="3">
        <v>173</v>
      </c>
      <c r="M94" s="3">
        <v>118</v>
      </c>
      <c r="N94" s="3">
        <v>127</v>
      </c>
      <c r="O94" s="3">
        <v>400</v>
      </c>
      <c r="P94" s="3">
        <v>175</v>
      </c>
      <c r="Q94" s="3">
        <v>52</v>
      </c>
      <c r="R94" s="3">
        <v>60</v>
      </c>
      <c r="S94" s="3">
        <v>102</v>
      </c>
      <c r="T94" s="3">
        <v>35</v>
      </c>
      <c r="U94" s="3">
        <v>81</v>
      </c>
      <c r="V94" s="3">
        <v>19</v>
      </c>
      <c r="W94" s="3">
        <v>54</v>
      </c>
      <c r="X94" s="3">
        <v>80</v>
      </c>
      <c r="Y94" s="3">
        <v>118</v>
      </c>
      <c r="Z94" s="3">
        <v>154</v>
      </c>
      <c r="AA94" s="3">
        <v>34</v>
      </c>
      <c r="AB94" s="3">
        <v>96</v>
      </c>
      <c r="AC94" s="3">
        <v>354</v>
      </c>
      <c r="AD94" s="3">
        <v>52</v>
      </c>
      <c r="AE94" s="3">
        <v>144</v>
      </c>
      <c r="AF94" s="3">
        <v>35</v>
      </c>
      <c r="AG94" s="3">
        <v>77</v>
      </c>
      <c r="AH94" s="3">
        <v>93</v>
      </c>
      <c r="AI94" s="3">
        <v>157</v>
      </c>
      <c r="AJ94" s="3">
        <v>80</v>
      </c>
      <c r="AK94" s="3">
        <v>59</v>
      </c>
      <c r="AL94" s="3">
        <v>109</v>
      </c>
      <c r="AM94" s="3">
        <v>64</v>
      </c>
      <c r="AN94" s="3">
        <v>1092</v>
      </c>
      <c r="AO94" s="3">
        <v>98</v>
      </c>
      <c r="AP94" s="3">
        <v>17</v>
      </c>
      <c r="AQ94" s="3">
        <v>47</v>
      </c>
      <c r="AR94" s="3">
        <v>44</v>
      </c>
      <c r="AS94" s="3">
        <v>69</v>
      </c>
      <c r="AT94" s="3">
        <v>460</v>
      </c>
      <c r="AU94" s="3">
        <v>170</v>
      </c>
      <c r="AV94" s="3">
        <v>9</v>
      </c>
      <c r="AW94" s="3">
        <v>104</v>
      </c>
      <c r="AX94" s="3">
        <v>1583</v>
      </c>
      <c r="AY94" s="3">
        <v>19</v>
      </c>
      <c r="AZ94" s="3">
        <v>87</v>
      </c>
      <c r="BA94" s="3">
        <v>78</v>
      </c>
      <c r="BB94" s="3">
        <v>7</v>
      </c>
      <c r="BC94" s="3">
        <v>14</v>
      </c>
      <c r="BD94" s="3">
        <v>64</v>
      </c>
      <c r="BE94" s="3">
        <v>0</v>
      </c>
      <c r="BF94" s="3">
        <v>0</v>
      </c>
      <c r="BG94" s="3">
        <v>0</v>
      </c>
      <c r="BH94" s="3">
        <v>0</v>
      </c>
      <c r="BI94" s="3">
        <v>7</v>
      </c>
      <c r="BJ94" s="3">
        <v>1</v>
      </c>
      <c r="BK94" s="3">
        <v>4</v>
      </c>
      <c r="BL94" s="3">
        <v>3</v>
      </c>
      <c r="BM94" s="3">
        <v>0</v>
      </c>
      <c r="BN94" s="3">
        <v>0</v>
      </c>
      <c r="BO94" s="30">
        <f t="shared" si="14"/>
        <v>93</v>
      </c>
      <c r="BP94" s="3">
        <v>391</v>
      </c>
      <c r="BQ94" s="30">
        <f t="shared" si="15"/>
        <v>405</v>
      </c>
      <c r="BR94" s="31">
        <v>11921</v>
      </c>
      <c r="BS94" s="3">
        <f t="shared" si="16"/>
        <v>11921</v>
      </c>
      <c r="BT94" s="3">
        <v>0</v>
      </c>
      <c r="BU94" s="39">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2">
        <v>32874</v>
      </c>
      <c r="DA94" s="6">
        <f t="shared" si="11"/>
        <v>9794.2638888888887</v>
      </c>
      <c r="DB94" s="6">
        <f t="shared" si="17"/>
        <v>12112.666666666666</v>
      </c>
      <c r="DC94" s="84">
        <f t="shared" si="12"/>
        <v>11921</v>
      </c>
    </row>
    <row r="95" spans="2:107" x14ac:dyDescent="0.3">
      <c r="B95" s="59" t="s">
        <v>172</v>
      </c>
      <c r="C95" s="21" t="s">
        <v>444</v>
      </c>
      <c r="D95" s="3">
        <v>49</v>
      </c>
      <c r="E95" s="3">
        <v>328</v>
      </c>
      <c r="F95" s="3">
        <v>317</v>
      </c>
      <c r="G95" s="3">
        <v>44</v>
      </c>
      <c r="H95" s="3">
        <v>2493</v>
      </c>
      <c r="I95" s="3">
        <v>258</v>
      </c>
      <c r="J95" s="3">
        <v>46</v>
      </c>
      <c r="K95" s="3">
        <v>10</v>
      </c>
      <c r="L95" s="3">
        <v>170</v>
      </c>
      <c r="M95" s="3">
        <v>76</v>
      </c>
      <c r="N95" s="3">
        <v>122</v>
      </c>
      <c r="O95" s="3">
        <v>359</v>
      </c>
      <c r="P95" s="3">
        <v>162</v>
      </c>
      <c r="Q95" s="3">
        <v>76</v>
      </c>
      <c r="R95" s="3">
        <v>51</v>
      </c>
      <c r="S95" s="3">
        <v>84</v>
      </c>
      <c r="T95" s="3">
        <v>21</v>
      </c>
      <c r="U95" s="3">
        <v>75</v>
      </c>
      <c r="V95" s="3">
        <v>13</v>
      </c>
      <c r="W95" s="3">
        <v>73</v>
      </c>
      <c r="X95" s="3">
        <v>88</v>
      </c>
      <c r="Y95" s="3">
        <v>141</v>
      </c>
      <c r="Z95" s="3">
        <v>123</v>
      </c>
      <c r="AA95" s="3">
        <v>22</v>
      </c>
      <c r="AB95" s="3">
        <v>86</v>
      </c>
      <c r="AC95" s="3">
        <v>289</v>
      </c>
      <c r="AD95" s="3">
        <v>38</v>
      </c>
      <c r="AE95" s="3">
        <v>108</v>
      </c>
      <c r="AF95" s="3">
        <v>20</v>
      </c>
      <c r="AG95" s="3">
        <v>89</v>
      </c>
      <c r="AH95" s="3">
        <v>72</v>
      </c>
      <c r="AI95" s="3">
        <v>128</v>
      </c>
      <c r="AJ95" s="3">
        <v>71</v>
      </c>
      <c r="AK95" s="3">
        <v>60</v>
      </c>
      <c r="AL95" s="3">
        <v>87</v>
      </c>
      <c r="AM95" s="3">
        <v>76</v>
      </c>
      <c r="AN95" s="3">
        <v>917</v>
      </c>
      <c r="AO95" s="3">
        <v>78</v>
      </c>
      <c r="AP95" s="3">
        <v>9</v>
      </c>
      <c r="AQ95" s="3">
        <v>39</v>
      </c>
      <c r="AR95" s="3">
        <v>36</v>
      </c>
      <c r="AS95" s="3">
        <v>47</v>
      </c>
      <c r="AT95" s="3">
        <v>398</v>
      </c>
      <c r="AU95" s="3">
        <v>160</v>
      </c>
      <c r="AV95" s="3">
        <v>8</v>
      </c>
      <c r="AW95" s="3">
        <v>103</v>
      </c>
      <c r="AX95" s="3">
        <v>1560</v>
      </c>
      <c r="AY95" s="3">
        <v>8</v>
      </c>
      <c r="AZ95" s="3">
        <v>62</v>
      </c>
      <c r="BA95" s="3">
        <v>75</v>
      </c>
      <c r="BB95" s="3">
        <v>6</v>
      </c>
      <c r="BC95" s="3">
        <v>9</v>
      </c>
      <c r="BD95" s="3">
        <v>53</v>
      </c>
      <c r="BE95" s="3">
        <v>4</v>
      </c>
      <c r="BF95" s="3">
        <v>0</v>
      </c>
      <c r="BG95" s="3">
        <v>0</v>
      </c>
      <c r="BH95" s="3">
        <v>0</v>
      </c>
      <c r="BI95" s="3">
        <v>5</v>
      </c>
      <c r="BJ95" s="3">
        <v>0</v>
      </c>
      <c r="BK95" s="3">
        <v>1</v>
      </c>
      <c r="BL95" s="3">
        <v>4</v>
      </c>
      <c r="BM95" s="3">
        <v>0</v>
      </c>
      <c r="BN95" s="3">
        <v>2</v>
      </c>
      <c r="BO95" s="30">
        <f t="shared" si="14"/>
        <v>78</v>
      </c>
      <c r="BP95" s="3">
        <v>385</v>
      </c>
      <c r="BQ95" s="30">
        <f t="shared" si="15"/>
        <v>399</v>
      </c>
      <c r="BR95" s="31">
        <v>10693</v>
      </c>
      <c r="BS95" s="3">
        <f t="shared" si="16"/>
        <v>10693</v>
      </c>
      <c r="BT95" s="3">
        <v>0</v>
      </c>
      <c r="BU95" s="39">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2">
        <v>32905</v>
      </c>
      <c r="DA95" s="6">
        <f t="shared" si="11"/>
        <v>9934.5694444444453</v>
      </c>
      <c r="DB95" s="6">
        <f t="shared" si="17"/>
        <v>12306.583333333334</v>
      </c>
      <c r="DC95" s="84">
        <f t="shared" si="12"/>
        <v>10693</v>
      </c>
    </row>
    <row r="96" spans="2:107" x14ac:dyDescent="0.3">
      <c r="B96" s="59" t="s">
        <v>173</v>
      </c>
      <c r="C96" s="21" t="s">
        <v>445</v>
      </c>
      <c r="D96" s="3">
        <v>48</v>
      </c>
      <c r="E96" s="3">
        <v>457</v>
      </c>
      <c r="F96" s="3">
        <v>446</v>
      </c>
      <c r="G96" s="3">
        <v>76</v>
      </c>
      <c r="H96" s="3">
        <v>3417</v>
      </c>
      <c r="I96" s="3">
        <v>432</v>
      </c>
      <c r="J96" s="3">
        <v>54</v>
      </c>
      <c r="K96" s="3">
        <v>8</v>
      </c>
      <c r="L96" s="3">
        <v>236</v>
      </c>
      <c r="M96" s="3">
        <v>122</v>
      </c>
      <c r="N96" s="3">
        <v>165</v>
      </c>
      <c r="O96" s="3">
        <v>571</v>
      </c>
      <c r="P96" s="3">
        <v>226</v>
      </c>
      <c r="Q96" s="3">
        <v>81</v>
      </c>
      <c r="R96" s="3">
        <v>73</v>
      </c>
      <c r="S96" s="3">
        <v>101</v>
      </c>
      <c r="T96" s="3">
        <v>31</v>
      </c>
      <c r="U96" s="3">
        <v>96</v>
      </c>
      <c r="V96" s="3">
        <v>28</v>
      </c>
      <c r="W96" s="3">
        <v>76</v>
      </c>
      <c r="X96" s="3">
        <v>124</v>
      </c>
      <c r="Y96" s="3">
        <v>175</v>
      </c>
      <c r="Z96" s="3">
        <v>182</v>
      </c>
      <c r="AA96" s="3">
        <v>44</v>
      </c>
      <c r="AB96" s="3">
        <v>117</v>
      </c>
      <c r="AC96" s="3">
        <v>458</v>
      </c>
      <c r="AD96" s="3">
        <v>55</v>
      </c>
      <c r="AE96" s="3">
        <v>167</v>
      </c>
      <c r="AF96" s="3">
        <v>42</v>
      </c>
      <c r="AG96" s="3">
        <v>104</v>
      </c>
      <c r="AH96" s="3">
        <v>110</v>
      </c>
      <c r="AI96" s="3">
        <v>192</v>
      </c>
      <c r="AJ96" s="3">
        <v>89</v>
      </c>
      <c r="AK96" s="3">
        <v>84</v>
      </c>
      <c r="AL96" s="3">
        <v>153</v>
      </c>
      <c r="AM96" s="3">
        <v>117</v>
      </c>
      <c r="AN96" s="3">
        <v>1320</v>
      </c>
      <c r="AO96" s="3">
        <v>127</v>
      </c>
      <c r="AP96" s="3">
        <v>17</v>
      </c>
      <c r="AQ96" s="3">
        <v>49</v>
      </c>
      <c r="AR96" s="3">
        <v>68</v>
      </c>
      <c r="AS96" s="3">
        <v>74</v>
      </c>
      <c r="AT96" s="3">
        <v>554</v>
      </c>
      <c r="AU96" s="3">
        <v>222</v>
      </c>
      <c r="AV96" s="3">
        <v>20</v>
      </c>
      <c r="AW96" s="3">
        <v>156</v>
      </c>
      <c r="AX96" s="3">
        <v>2180</v>
      </c>
      <c r="AY96" s="3">
        <v>8</v>
      </c>
      <c r="AZ96" s="3">
        <v>85</v>
      </c>
      <c r="BA96" s="3">
        <v>98</v>
      </c>
      <c r="BB96" s="3">
        <v>16</v>
      </c>
      <c r="BC96" s="3">
        <v>16</v>
      </c>
      <c r="BD96" s="3">
        <v>75</v>
      </c>
      <c r="BE96" s="3">
        <v>1</v>
      </c>
      <c r="BF96" s="3">
        <v>0</v>
      </c>
      <c r="BG96" s="3">
        <v>0</v>
      </c>
      <c r="BH96" s="3">
        <v>0</v>
      </c>
      <c r="BI96" s="3">
        <v>10</v>
      </c>
      <c r="BJ96" s="3">
        <v>0</v>
      </c>
      <c r="BK96" s="3">
        <v>1</v>
      </c>
      <c r="BL96" s="3">
        <v>1</v>
      </c>
      <c r="BM96" s="3">
        <v>0</v>
      </c>
      <c r="BN96" s="3">
        <v>1</v>
      </c>
      <c r="BO96" s="30">
        <f t="shared" si="14"/>
        <v>105</v>
      </c>
      <c r="BP96" s="3">
        <v>492</v>
      </c>
      <c r="BQ96" s="30">
        <f t="shared" si="15"/>
        <v>519</v>
      </c>
      <c r="BR96" s="31">
        <v>15067</v>
      </c>
      <c r="BS96" s="3">
        <f t="shared" si="16"/>
        <v>15067</v>
      </c>
      <c r="BT96" s="3">
        <v>0</v>
      </c>
      <c r="BU96" s="39">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2">
        <v>32933</v>
      </c>
      <c r="DA96" s="6">
        <f t="shared" si="11"/>
        <v>10181.569444444445</v>
      </c>
      <c r="DB96" s="6">
        <f t="shared" si="17"/>
        <v>12671</v>
      </c>
      <c r="DC96" s="84">
        <f t="shared" si="12"/>
        <v>15067</v>
      </c>
    </row>
    <row r="97" spans="2:107" x14ac:dyDescent="0.3">
      <c r="B97" s="59" t="s">
        <v>174</v>
      </c>
      <c r="C97" s="21" t="s">
        <v>446</v>
      </c>
      <c r="D97" s="3">
        <v>38</v>
      </c>
      <c r="E97" s="3">
        <v>346</v>
      </c>
      <c r="F97" s="3">
        <v>361</v>
      </c>
      <c r="G97" s="3">
        <v>47</v>
      </c>
      <c r="H97" s="3">
        <v>2607</v>
      </c>
      <c r="I97" s="3">
        <v>342</v>
      </c>
      <c r="J97" s="3">
        <v>46</v>
      </c>
      <c r="K97" s="3">
        <v>10</v>
      </c>
      <c r="L97" s="3">
        <v>155</v>
      </c>
      <c r="M97" s="3">
        <v>112</v>
      </c>
      <c r="N97" s="3">
        <v>136</v>
      </c>
      <c r="O97" s="3">
        <v>410</v>
      </c>
      <c r="P97" s="3">
        <v>166</v>
      </c>
      <c r="Q97" s="3">
        <v>60</v>
      </c>
      <c r="R97" s="3">
        <v>63</v>
      </c>
      <c r="S97" s="3">
        <v>86</v>
      </c>
      <c r="T97" s="3">
        <v>32</v>
      </c>
      <c r="U97" s="3">
        <v>98</v>
      </c>
      <c r="V97" s="3">
        <v>17</v>
      </c>
      <c r="W97" s="3">
        <v>41</v>
      </c>
      <c r="X97" s="3">
        <v>101</v>
      </c>
      <c r="Y97" s="3">
        <v>149</v>
      </c>
      <c r="Z97" s="3">
        <v>133</v>
      </c>
      <c r="AA97" s="3">
        <v>27</v>
      </c>
      <c r="AB97" s="3">
        <v>77</v>
      </c>
      <c r="AC97" s="3">
        <v>333</v>
      </c>
      <c r="AD97" s="3">
        <v>51</v>
      </c>
      <c r="AE97" s="3">
        <v>138</v>
      </c>
      <c r="AF97" s="3">
        <v>15</v>
      </c>
      <c r="AG97" s="3">
        <v>62</v>
      </c>
      <c r="AH97" s="3">
        <v>90</v>
      </c>
      <c r="AI97" s="3">
        <v>142</v>
      </c>
      <c r="AJ97" s="3">
        <v>61</v>
      </c>
      <c r="AK97" s="3">
        <v>48</v>
      </c>
      <c r="AL97" s="3">
        <v>99</v>
      </c>
      <c r="AM97" s="3">
        <v>77</v>
      </c>
      <c r="AN97" s="3">
        <v>1108</v>
      </c>
      <c r="AO97" s="3">
        <v>87</v>
      </c>
      <c r="AP97" s="3">
        <v>7</v>
      </c>
      <c r="AQ97" s="3">
        <v>36</v>
      </c>
      <c r="AR97" s="3">
        <v>34</v>
      </c>
      <c r="AS97" s="3">
        <v>66</v>
      </c>
      <c r="AT97" s="3">
        <v>489</v>
      </c>
      <c r="AU97" s="3">
        <v>165</v>
      </c>
      <c r="AV97" s="3">
        <v>20</v>
      </c>
      <c r="AW97" s="3">
        <v>102</v>
      </c>
      <c r="AX97" s="3">
        <v>1572</v>
      </c>
      <c r="AY97" s="3">
        <v>15</v>
      </c>
      <c r="AZ97" s="3">
        <v>67</v>
      </c>
      <c r="BA97" s="3">
        <v>52</v>
      </c>
      <c r="BB97" s="3">
        <v>16</v>
      </c>
      <c r="BC97" s="3">
        <v>12</v>
      </c>
      <c r="BD97" s="3">
        <v>56</v>
      </c>
      <c r="BE97" s="3">
        <v>3</v>
      </c>
      <c r="BF97" s="3">
        <v>0</v>
      </c>
      <c r="BG97" s="3">
        <v>0</v>
      </c>
      <c r="BH97" s="3">
        <v>0</v>
      </c>
      <c r="BI97" s="3">
        <v>9</v>
      </c>
      <c r="BJ97" s="3">
        <v>0</v>
      </c>
      <c r="BK97" s="3">
        <v>4</v>
      </c>
      <c r="BL97" s="3">
        <v>3</v>
      </c>
      <c r="BM97" s="3">
        <v>0</v>
      </c>
      <c r="BN97" s="3">
        <v>0</v>
      </c>
      <c r="BO97" s="30">
        <f t="shared" si="14"/>
        <v>87</v>
      </c>
      <c r="BP97" s="3">
        <v>313</v>
      </c>
      <c r="BQ97" s="30">
        <f t="shared" si="15"/>
        <v>438</v>
      </c>
      <c r="BR97" s="31">
        <v>11450</v>
      </c>
      <c r="BS97" s="3">
        <f t="shared" si="16"/>
        <v>11450</v>
      </c>
      <c r="BT97" s="3">
        <v>0</v>
      </c>
      <c r="BU97" s="39">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2">
        <v>32964</v>
      </c>
      <c r="DA97" s="6">
        <f t="shared" si="11"/>
        <v>10306.597222222223</v>
      </c>
      <c r="DB97" s="6">
        <f t="shared" si="17"/>
        <v>12436.583333333334</v>
      </c>
      <c r="DC97" s="84">
        <f t="shared" si="12"/>
        <v>11450</v>
      </c>
    </row>
    <row r="98" spans="2:107" x14ac:dyDescent="0.3">
      <c r="B98" s="59" t="s">
        <v>175</v>
      </c>
      <c r="C98" s="21" t="s">
        <v>447</v>
      </c>
      <c r="D98" s="3">
        <v>44</v>
      </c>
      <c r="E98" s="3">
        <v>298</v>
      </c>
      <c r="F98" s="3">
        <v>314</v>
      </c>
      <c r="G98" s="3">
        <v>37</v>
      </c>
      <c r="H98" s="3">
        <v>2354</v>
      </c>
      <c r="I98" s="3">
        <v>272</v>
      </c>
      <c r="J98" s="3">
        <v>41</v>
      </c>
      <c r="K98" s="3">
        <v>8</v>
      </c>
      <c r="L98" s="3">
        <v>170</v>
      </c>
      <c r="M98" s="3">
        <v>97</v>
      </c>
      <c r="N98" s="3">
        <v>103</v>
      </c>
      <c r="O98" s="3">
        <v>352</v>
      </c>
      <c r="P98" s="3">
        <v>184</v>
      </c>
      <c r="Q98" s="3">
        <v>54</v>
      </c>
      <c r="R98" s="3">
        <v>68</v>
      </c>
      <c r="S98" s="3">
        <v>85</v>
      </c>
      <c r="T98" s="3">
        <v>21</v>
      </c>
      <c r="U98" s="3">
        <v>77</v>
      </c>
      <c r="V98" s="3">
        <v>13</v>
      </c>
      <c r="W98" s="3">
        <v>47</v>
      </c>
      <c r="X98" s="3">
        <v>85</v>
      </c>
      <c r="Y98" s="3">
        <v>132</v>
      </c>
      <c r="Z98" s="3">
        <v>132</v>
      </c>
      <c r="AA98" s="3">
        <v>28</v>
      </c>
      <c r="AB98" s="3">
        <v>69</v>
      </c>
      <c r="AC98" s="3">
        <v>299</v>
      </c>
      <c r="AD98" s="3">
        <v>35</v>
      </c>
      <c r="AE98" s="3">
        <v>123</v>
      </c>
      <c r="AF98" s="3">
        <v>17</v>
      </c>
      <c r="AG98" s="3">
        <v>67</v>
      </c>
      <c r="AH98" s="3">
        <v>77</v>
      </c>
      <c r="AI98" s="3">
        <v>134</v>
      </c>
      <c r="AJ98" s="3">
        <v>59</v>
      </c>
      <c r="AK98" s="3">
        <v>47</v>
      </c>
      <c r="AL98" s="3">
        <v>97</v>
      </c>
      <c r="AM98" s="3">
        <v>111</v>
      </c>
      <c r="AN98" s="3">
        <v>955</v>
      </c>
      <c r="AO98" s="3">
        <v>60</v>
      </c>
      <c r="AP98" s="3">
        <v>10</v>
      </c>
      <c r="AQ98" s="3">
        <v>37</v>
      </c>
      <c r="AR98" s="3">
        <v>39</v>
      </c>
      <c r="AS98" s="3">
        <v>59</v>
      </c>
      <c r="AT98" s="3">
        <v>457</v>
      </c>
      <c r="AU98" s="3">
        <v>175</v>
      </c>
      <c r="AV98" s="3">
        <v>7</v>
      </c>
      <c r="AW98" s="3">
        <v>113</v>
      </c>
      <c r="AX98" s="3">
        <v>1542</v>
      </c>
      <c r="AY98" s="3">
        <v>11</v>
      </c>
      <c r="AZ98" s="3">
        <v>59</v>
      </c>
      <c r="BA98" s="3">
        <v>51</v>
      </c>
      <c r="BB98" s="3">
        <v>6</v>
      </c>
      <c r="BC98" s="3">
        <v>10</v>
      </c>
      <c r="BD98" s="3">
        <v>45</v>
      </c>
      <c r="BE98" s="3">
        <v>1</v>
      </c>
      <c r="BF98" s="3">
        <v>0</v>
      </c>
      <c r="BG98" s="3">
        <v>0</v>
      </c>
      <c r="BH98" s="3">
        <v>0</v>
      </c>
      <c r="BI98" s="3">
        <v>5</v>
      </c>
      <c r="BJ98" s="3">
        <v>0</v>
      </c>
      <c r="BK98" s="3">
        <v>1</v>
      </c>
      <c r="BL98" s="3">
        <v>0</v>
      </c>
      <c r="BM98" s="3">
        <v>0</v>
      </c>
      <c r="BN98" s="3">
        <v>0</v>
      </c>
      <c r="BO98" s="30">
        <f t="shared" si="14"/>
        <v>62</v>
      </c>
      <c r="BP98" s="3">
        <v>321</v>
      </c>
      <c r="BQ98" s="30">
        <f t="shared" si="15"/>
        <v>422</v>
      </c>
      <c r="BR98" s="31">
        <v>10537</v>
      </c>
      <c r="BS98" s="3">
        <f t="shared" si="16"/>
        <v>10537</v>
      </c>
      <c r="BT98" s="3">
        <v>0</v>
      </c>
      <c r="BU98" s="39">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2">
        <v>32994</v>
      </c>
      <c r="DA98" s="6">
        <f t="shared" si="11"/>
        <v>10459.319444444445</v>
      </c>
      <c r="DB98" s="6">
        <f t="shared" si="17"/>
        <v>12448.75</v>
      </c>
      <c r="DC98" s="84">
        <f t="shared" si="12"/>
        <v>10537</v>
      </c>
    </row>
    <row r="99" spans="2:107" x14ac:dyDescent="0.3">
      <c r="B99" s="59" t="s">
        <v>176</v>
      </c>
      <c r="C99" s="21" t="s">
        <v>448</v>
      </c>
      <c r="D99" s="3">
        <v>69</v>
      </c>
      <c r="E99" s="3">
        <v>574</v>
      </c>
      <c r="F99" s="3">
        <v>632</v>
      </c>
      <c r="G99" s="3">
        <v>101</v>
      </c>
      <c r="H99" s="3">
        <v>4528</v>
      </c>
      <c r="I99" s="3">
        <v>549</v>
      </c>
      <c r="J99" s="3">
        <v>90</v>
      </c>
      <c r="K99" s="3">
        <v>14</v>
      </c>
      <c r="L99" s="3">
        <v>322</v>
      </c>
      <c r="M99" s="3">
        <v>181</v>
      </c>
      <c r="N99" s="3">
        <v>272</v>
      </c>
      <c r="O99" s="3">
        <v>648</v>
      </c>
      <c r="P99" s="3">
        <v>361</v>
      </c>
      <c r="Q99" s="3">
        <v>122</v>
      </c>
      <c r="R99" s="3">
        <v>120</v>
      </c>
      <c r="S99" s="3">
        <v>211</v>
      </c>
      <c r="T99" s="3">
        <v>37</v>
      </c>
      <c r="U99" s="3">
        <v>148</v>
      </c>
      <c r="V99" s="3">
        <v>35</v>
      </c>
      <c r="W99" s="3">
        <v>112</v>
      </c>
      <c r="X99" s="3">
        <v>194</v>
      </c>
      <c r="Y99" s="3">
        <v>227</v>
      </c>
      <c r="Z99" s="3">
        <v>268</v>
      </c>
      <c r="AA99" s="3">
        <v>36</v>
      </c>
      <c r="AB99" s="3">
        <v>138</v>
      </c>
      <c r="AC99" s="3">
        <v>565</v>
      </c>
      <c r="AD99" s="3">
        <v>79</v>
      </c>
      <c r="AE99" s="3">
        <v>231</v>
      </c>
      <c r="AF99" s="3">
        <v>48</v>
      </c>
      <c r="AG99" s="3">
        <v>168</v>
      </c>
      <c r="AH99" s="3">
        <v>149</v>
      </c>
      <c r="AI99" s="3">
        <v>308</v>
      </c>
      <c r="AJ99" s="3">
        <v>154</v>
      </c>
      <c r="AK99" s="3">
        <v>86</v>
      </c>
      <c r="AL99" s="3">
        <v>239</v>
      </c>
      <c r="AM99" s="3">
        <v>170</v>
      </c>
      <c r="AN99" s="3">
        <v>1627</v>
      </c>
      <c r="AO99" s="3">
        <v>170</v>
      </c>
      <c r="AP99" s="3">
        <v>27</v>
      </c>
      <c r="AQ99" s="3">
        <v>61</v>
      </c>
      <c r="AR99" s="3">
        <v>67</v>
      </c>
      <c r="AS99" s="3">
        <v>97</v>
      </c>
      <c r="AT99" s="3">
        <v>806</v>
      </c>
      <c r="AU99" s="3">
        <v>314</v>
      </c>
      <c r="AV99" s="3">
        <v>27</v>
      </c>
      <c r="AW99" s="3">
        <v>177</v>
      </c>
      <c r="AX99" s="3">
        <v>1784</v>
      </c>
      <c r="AY99" s="3">
        <v>16</v>
      </c>
      <c r="AZ99" s="3">
        <v>149</v>
      </c>
      <c r="BA99" s="3">
        <v>115</v>
      </c>
      <c r="BB99" s="3">
        <v>21</v>
      </c>
      <c r="BC99" s="3">
        <v>12</v>
      </c>
      <c r="BD99" s="3">
        <v>70</v>
      </c>
      <c r="BE99" s="3">
        <v>1</v>
      </c>
      <c r="BF99" s="3">
        <v>1</v>
      </c>
      <c r="BG99" s="3">
        <v>0</v>
      </c>
      <c r="BH99" s="3">
        <v>1</v>
      </c>
      <c r="BI99" s="3">
        <v>6</v>
      </c>
      <c r="BJ99" s="3">
        <v>0</v>
      </c>
      <c r="BK99" s="3">
        <v>1</v>
      </c>
      <c r="BL99" s="3">
        <v>0</v>
      </c>
      <c r="BM99" s="3">
        <v>0</v>
      </c>
      <c r="BN99" s="3">
        <v>0</v>
      </c>
      <c r="BO99" s="30">
        <f t="shared" si="14"/>
        <v>92</v>
      </c>
      <c r="BP99" s="3">
        <v>206</v>
      </c>
      <c r="BQ99" s="30">
        <f t="shared" si="15"/>
        <v>564</v>
      </c>
      <c r="BR99" s="34">
        <v>18506</v>
      </c>
      <c r="BS99" s="3">
        <f t="shared" si="16"/>
        <v>18506</v>
      </c>
      <c r="BT99" s="3">
        <v>0</v>
      </c>
      <c r="BU99" s="39">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2">
        <v>33025</v>
      </c>
      <c r="DA99" s="6">
        <f t="shared" si="11"/>
        <v>10830.513888888889</v>
      </c>
      <c r="DB99" s="6">
        <f t="shared" si="17"/>
        <v>13119.666666666666</v>
      </c>
      <c r="DC99" s="84">
        <f t="shared" si="12"/>
        <v>18506</v>
      </c>
    </row>
    <row r="100" spans="2:107" x14ac:dyDescent="0.3">
      <c r="B100" s="59" t="s">
        <v>177</v>
      </c>
      <c r="C100" s="21" t="s">
        <v>456</v>
      </c>
      <c r="D100" s="3">
        <v>52</v>
      </c>
      <c r="E100" s="3">
        <v>331</v>
      </c>
      <c r="F100" s="3">
        <v>391</v>
      </c>
      <c r="G100" s="3">
        <v>56</v>
      </c>
      <c r="H100" s="3">
        <v>3084</v>
      </c>
      <c r="I100" s="3">
        <v>372</v>
      </c>
      <c r="J100" s="3">
        <v>64</v>
      </c>
      <c r="K100" s="3">
        <v>3</v>
      </c>
      <c r="L100" s="3">
        <v>234</v>
      </c>
      <c r="M100" s="3">
        <v>108</v>
      </c>
      <c r="N100" s="3">
        <v>152</v>
      </c>
      <c r="O100" s="3">
        <v>374</v>
      </c>
      <c r="P100" s="3">
        <v>201</v>
      </c>
      <c r="Q100" s="3">
        <v>72</v>
      </c>
      <c r="R100" s="3">
        <v>88</v>
      </c>
      <c r="S100" s="3">
        <v>109</v>
      </c>
      <c r="T100" s="3">
        <v>31</v>
      </c>
      <c r="U100" s="3">
        <v>88</v>
      </c>
      <c r="V100" s="3">
        <v>26</v>
      </c>
      <c r="W100" s="3">
        <v>81</v>
      </c>
      <c r="X100" s="3">
        <v>129</v>
      </c>
      <c r="Y100" s="3">
        <v>160</v>
      </c>
      <c r="Z100" s="3">
        <v>206</v>
      </c>
      <c r="AA100" s="3">
        <v>34</v>
      </c>
      <c r="AB100" s="3">
        <v>111</v>
      </c>
      <c r="AC100" s="3">
        <v>331</v>
      </c>
      <c r="AD100" s="3">
        <v>62</v>
      </c>
      <c r="AE100" s="3">
        <v>134</v>
      </c>
      <c r="AF100" s="3">
        <v>35</v>
      </c>
      <c r="AG100" s="3">
        <v>104</v>
      </c>
      <c r="AH100" s="3">
        <v>108</v>
      </c>
      <c r="AI100" s="3">
        <v>206</v>
      </c>
      <c r="AJ100" s="3">
        <v>80</v>
      </c>
      <c r="AK100" s="3">
        <v>58</v>
      </c>
      <c r="AL100" s="3">
        <v>131</v>
      </c>
      <c r="AM100" s="3">
        <v>101</v>
      </c>
      <c r="AN100" s="3">
        <v>1117</v>
      </c>
      <c r="AO100" s="3">
        <v>93</v>
      </c>
      <c r="AP100" s="3">
        <v>19</v>
      </c>
      <c r="AQ100" s="3">
        <v>61</v>
      </c>
      <c r="AR100" s="3">
        <v>46</v>
      </c>
      <c r="AS100" s="3">
        <v>70</v>
      </c>
      <c r="AT100" s="3">
        <v>513</v>
      </c>
      <c r="AU100" s="3">
        <v>202</v>
      </c>
      <c r="AV100" s="3">
        <v>18</v>
      </c>
      <c r="AW100" s="3">
        <v>172</v>
      </c>
      <c r="AX100" s="3">
        <v>933</v>
      </c>
      <c r="AY100" s="3">
        <v>8</v>
      </c>
      <c r="AZ100" s="3">
        <v>83</v>
      </c>
      <c r="BA100" s="3">
        <v>69</v>
      </c>
      <c r="BB100" s="3">
        <v>11</v>
      </c>
      <c r="BC100" s="3">
        <v>10</v>
      </c>
      <c r="BD100" s="3">
        <v>60</v>
      </c>
      <c r="BE100" s="3">
        <v>2</v>
      </c>
      <c r="BF100" s="3">
        <v>1</v>
      </c>
      <c r="BG100" s="3">
        <v>0</v>
      </c>
      <c r="BH100" s="3">
        <v>0</v>
      </c>
      <c r="BI100" s="3">
        <v>18</v>
      </c>
      <c r="BJ100" s="3">
        <v>0</v>
      </c>
      <c r="BK100" s="3">
        <v>1</v>
      </c>
      <c r="BL100" s="3">
        <v>0</v>
      </c>
      <c r="BM100" s="3">
        <v>0</v>
      </c>
      <c r="BN100" s="3">
        <v>1</v>
      </c>
      <c r="BO100" s="30">
        <f t="shared" si="14"/>
        <v>93</v>
      </c>
      <c r="BP100" s="3">
        <v>77</v>
      </c>
      <c r="BQ100" s="30">
        <f t="shared" si="15"/>
        <v>415</v>
      </c>
      <c r="BR100" s="31">
        <v>11907</v>
      </c>
      <c r="BS100" s="3">
        <f t="shared" si="16"/>
        <v>11907</v>
      </c>
      <c r="BT100" s="3">
        <v>0</v>
      </c>
      <c r="BU100" s="39">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2">
        <v>33055</v>
      </c>
      <c r="DA100" s="6">
        <f t="shared" si="11"/>
        <v>10923.847222222223</v>
      </c>
      <c r="DB100" s="6">
        <f t="shared" si="17"/>
        <v>13016.416666666666</v>
      </c>
      <c r="DC100" s="84">
        <f t="shared" si="12"/>
        <v>11907</v>
      </c>
    </row>
    <row r="101" spans="2:107" x14ac:dyDescent="0.3">
      <c r="B101" s="59" t="s">
        <v>178</v>
      </c>
      <c r="C101" s="21" t="s">
        <v>438</v>
      </c>
      <c r="D101" s="3">
        <v>51</v>
      </c>
      <c r="E101" s="3">
        <v>395</v>
      </c>
      <c r="F101" s="3">
        <v>501</v>
      </c>
      <c r="G101" s="3">
        <v>69</v>
      </c>
      <c r="H101" s="3">
        <v>3655</v>
      </c>
      <c r="I101" s="3">
        <v>422</v>
      </c>
      <c r="J101" s="3">
        <v>73</v>
      </c>
      <c r="K101" s="3">
        <v>5</v>
      </c>
      <c r="L101" s="3">
        <v>302</v>
      </c>
      <c r="M101" s="3">
        <v>114</v>
      </c>
      <c r="N101" s="3">
        <v>222</v>
      </c>
      <c r="O101" s="3">
        <v>457</v>
      </c>
      <c r="P101" s="3">
        <v>232</v>
      </c>
      <c r="Q101" s="3">
        <v>105</v>
      </c>
      <c r="R101" s="3">
        <v>113</v>
      </c>
      <c r="S101" s="3">
        <v>160</v>
      </c>
      <c r="T101" s="3">
        <v>38</v>
      </c>
      <c r="U101" s="3">
        <v>106</v>
      </c>
      <c r="V101" s="3">
        <v>33</v>
      </c>
      <c r="W101" s="3">
        <v>86</v>
      </c>
      <c r="X101" s="3">
        <v>152</v>
      </c>
      <c r="Y101" s="3">
        <v>177</v>
      </c>
      <c r="Z101" s="3">
        <v>206</v>
      </c>
      <c r="AA101" s="3">
        <v>38</v>
      </c>
      <c r="AB101" s="3">
        <v>141</v>
      </c>
      <c r="AC101" s="3">
        <v>392</v>
      </c>
      <c r="AD101" s="3">
        <v>89</v>
      </c>
      <c r="AE101" s="3">
        <v>150</v>
      </c>
      <c r="AF101" s="3">
        <v>54</v>
      </c>
      <c r="AG101" s="3">
        <v>140</v>
      </c>
      <c r="AH101" s="3">
        <v>133</v>
      </c>
      <c r="AI101" s="3">
        <v>253</v>
      </c>
      <c r="AJ101" s="3">
        <v>106</v>
      </c>
      <c r="AK101" s="3">
        <v>89</v>
      </c>
      <c r="AL101" s="3">
        <v>181</v>
      </c>
      <c r="AM101" s="3">
        <v>124</v>
      </c>
      <c r="AN101" s="3">
        <v>1302</v>
      </c>
      <c r="AO101" s="3">
        <v>117</v>
      </c>
      <c r="AP101" s="3">
        <v>28</v>
      </c>
      <c r="AQ101" s="3">
        <v>41</v>
      </c>
      <c r="AR101" s="3">
        <v>62</v>
      </c>
      <c r="AS101" s="3">
        <v>70</v>
      </c>
      <c r="AT101" s="3">
        <v>620</v>
      </c>
      <c r="AU101" s="3">
        <v>251</v>
      </c>
      <c r="AV101" s="3">
        <v>27</v>
      </c>
      <c r="AW101" s="3">
        <v>156</v>
      </c>
      <c r="AX101" s="3">
        <v>1302</v>
      </c>
      <c r="AY101" s="3">
        <v>15</v>
      </c>
      <c r="AZ101" s="3">
        <v>110</v>
      </c>
      <c r="BA101" s="3">
        <v>76</v>
      </c>
      <c r="BB101" s="3">
        <v>19</v>
      </c>
      <c r="BC101" s="3">
        <v>13</v>
      </c>
      <c r="BD101" s="3">
        <v>64</v>
      </c>
      <c r="BE101" s="3">
        <v>2</v>
      </c>
      <c r="BF101" s="3">
        <v>0</v>
      </c>
      <c r="BG101" s="3">
        <v>1</v>
      </c>
      <c r="BH101" s="3">
        <v>1</v>
      </c>
      <c r="BI101" s="3">
        <v>13</v>
      </c>
      <c r="BJ101" s="3">
        <v>0</v>
      </c>
      <c r="BK101" s="3">
        <v>5</v>
      </c>
      <c r="BL101" s="3">
        <v>3</v>
      </c>
      <c r="BM101" s="3">
        <v>1</v>
      </c>
      <c r="BN101" s="3">
        <v>0</v>
      </c>
      <c r="BO101" s="30">
        <f t="shared" si="14"/>
        <v>103</v>
      </c>
      <c r="BP101" s="3">
        <v>398</v>
      </c>
      <c r="BQ101" s="30">
        <f t="shared" si="15"/>
        <v>451</v>
      </c>
      <c r="BR101" s="31">
        <v>14712</v>
      </c>
      <c r="BS101" s="3">
        <f t="shared" si="16"/>
        <v>14712</v>
      </c>
      <c r="BT101" s="3">
        <v>0</v>
      </c>
      <c r="BU101" s="39">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2">
        <v>33086</v>
      </c>
      <c r="DA101" s="6">
        <f t="shared" si="11"/>
        <v>11100.708333333334</v>
      </c>
      <c r="DB101" s="6">
        <f t="shared" si="17"/>
        <v>13251.75</v>
      </c>
      <c r="DC101" s="84">
        <f t="shared" si="12"/>
        <v>14712</v>
      </c>
    </row>
    <row r="102" spans="2:107" x14ac:dyDescent="0.3">
      <c r="B102" s="59" t="s">
        <v>179</v>
      </c>
      <c r="C102" s="21" t="s">
        <v>439</v>
      </c>
      <c r="D102" s="3">
        <v>62</v>
      </c>
      <c r="E102" s="3">
        <v>509</v>
      </c>
      <c r="F102" s="3">
        <v>549</v>
      </c>
      <c r="G102" s="3">
        <v>80</v>
      </c>
      <c r="H102" s="3">
        <v>4183</v>
      </c>
      <c r="I102" s="3">
        <v>470</v>
      </c>
      <c r="J102" s="3">
        <v>87</v>
      </c>
      <c r="K102" s="3">
        <v>15</v>
      </c>
      <c r="L102" s="3">
        <v>312</v>
      </c>
      <c r="M102" s="3">
        <v>127</v>
      </c>
      <c r="N102" s="3">
        <v>233</v>
      </c>
      <c r="O102" s="3">
        <v>488</v>
      </c>
      <c r="P102" s="3">
        <v>310</v>
      </c>
      <c r="Q102" s="3">
        <v>109</v>
      </c>
      <c r="R102" s="3">
        <v>113</v>
      </c>
      <c r="S102" s="3">
        <v>151</v>
      </c>
      <c r="T102" s="3">
        <v>47</v>
      </c>
      <c r="U102" s="3">
        <v>106</v>
      </c>
      <c r="V102" s="3">
        <v>34</v>
      </c>
      <c r="W102" s="3">
        <v>115</v>
      </c>
      <c r="X102" s="3">
        <v>173</v>
      </c>
      <c r="Y102" s="3">
        <v>234</v>
      </c>
      <c r="Z102" s="3">
        <v>224</v>
      </c>
      <c r="AA102" s="3">
        <v>41</v>
      </c>
      <c r="AB102" s="3">
        <v>141</v>
      </c>
      <c r="AC102" s="3">
        <v>439</v>
      </c>
      <c r="AD102" s="3">
        <v>82</v>
      </c>
      <c r="AE102" s="3">
        <v>184</v>
      </c>
      <c r="AF102" s="3">
        <v>57</v>
      </c>
      <c r="AG102" s="3">
        <v>163</v>
      </c>
      <c r="AH102" s="3">
        <v>122</v>
      </c>
      <c r="AI102" s="3">
        <v>261</v>
      </c>
      <c r="AJ102" s="3">
        <v>97</v>
      </c>
      <c r="AK102" s="3">
        <v>87</v>
      </c>
      <c r="AL102" s="3">
        <v>192</v>
      </c>
      <c r="AM102" s="3">
        <v>143</v>
      </c>
      <c r="AN102" s="3">
        <v>1519</v>
      </c>
      <c r="AO102" s="3">
        <v>165</v>
      </c>
      <c r="AP102" s="3">
        <v>32</v>
      </c>
      <c r="AQ102" s="3">
        <v>56</v>
      </c>
      <c r="AR102" s="3">
        <v>61</v>
      </c>
      <c r="AS102" s="3">
        <v>92</v>
      </c>
      <c r="AT102" s="3">
        <v>664</v>
      </c>
      <c r="AU102" s="3">
        <v>294</v>
      </c>
      <c r="AV102" s="3">
        <v>25</v>
      </c>
      <c r="AW102" s="3">
        <v>222</v>
      </c>
      <c r="AX102" s="3">
        <v>1350</v>
      </c>
      <c r="AY102" s="3">
        <v>24</v>
      </c>
      <c r="AZ102" s="3">
        <v>147</v>
      </c>
      <c r="BA102" s="3">
        <v>94</v>
      </c>
      <c r="BB102" s="3">
        <v>15</v>
      </c>
      <c r="BC102" s="3">
        <v>16</v>
      </c>
      <c r="BD102" s="3">
        <v>75</v>
      </c>
      <c r="BE102" s="3">
        <v>4</v>
      </c>
      <c r="BF102" s="3">
        <v>0</v>
      </c>
      <c r="BG102" s="3">
        <v>0</v>
      </c>
      <c r="BH102" s="3">
        <v>1</v>
      </c>
      <c r="BI102" s="3">
        <v>22</v>
      </c>
      <c r="BJ102" s="3">
        <v>0</v>
      </c>
      <c r="BK102" s="3">
        <v>5</v>
      </c>
      <c r="BL102" s="3">
        <v>4</v>
      </c>
      <c r="BM102" s="3">
        <v>0</v>
      </c>
      <c r="BN102" s="3">
        <v>0</v>
      </c>
      <c r="BO102" s="30">
        <f t="shared" si="14"/>
        <v>127</v>
      </c>
      <c r="BP102" s="3">
        <v>111</v>
      </c>
      <c r="BQ102" s="30">
        <f t="shared" si="15"/>
        <v>482</v>
      </c>
      <c r="BR102" s="31">
        <v>16220</v>
      </c>
      <c r="BS102" s="3">
        <f t="shared" si="16"/>
        <v>16220</v>
      </c>
      <c r="BT102" s="3">
        <v>0</v>
      </c>
      <c r="BU102" s="39">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2">
        <v>33117</v>
      </c>
      <c r="DA102" s="6">
        <f t="shared" si="11"/>
        <v>11298.888888888889</v>
      </c>
      <c r="DB102" s="6">
        <f t="shared" si="17"/>
        <v>13285.833333333334</v>
      </c>
      <c r="DC102" s="84">
        <f t="shared" si="12"/>
        <v>16220</v>
      </c>
    </row>
    <row r="103" spans="2:107" x14ac:dyDescent="0.3">
      <c r="B103" s="59" t="s">
        <v>180</v>
      </c>
      <c r="C103" s="21" t="s">
        <v>440</v>
      </c>
      <c r="D103" s="3">
        <v>49</v>
      </c>
      <c r="E103" s="3">
        <v>466</v>
      </c>
      <c r="F103" s="3">
        <v>480</v>
      </c>
      <c r="G103" s="3">
        <v>57</v>
      </c>
      <c r="H103" s="3">
        <v>3786</v>
      </c>
      <c r="I103" s="3">
        <v>407</v>
      </c>
      <c r="J103" s="3">
        <v>83</v>
      </c>
      <c r="K103" s="3">
        <v>10</v>
      </c>
      <c r="L103" s="3">
        <v>279</v>
      </c>
      <c r="M103" s="3">
        <v>121</v>
      </c>
      <c r="N103" s="3">
        <v>197</v>
      </c>
      <c r="O103" s="3">
        <v>460</v>
      </c>
      <c r="P103" s="3">
        <v>277</v>
      </c>
      <c r="Q103" s="3">
        <v>109</v>
      </c>
      <c r="R103" s="3">
        <v>97</v>
      </c>
      <c r="S103" s="3">
        <v>143</v>
      </c>
      <c r="T103" s="3">
        <v>30</v>
      </c>
      <c r="U103" s="3">
        <v>114</v>
      </c>
      <c r="V103" s="3">
        <v>34</v>
      </c>
      <c r="W103" s="3">
        <v>101</v>
      </c>
      <c r="X103" s="3">
        <v>157</v>
      </c>
      <c r="Y103" s="3">
        <v>222</v>
      </c>
      <c r="Z103" s="3">
        <v>167</v>
      </c>
      <c r="AA103" s="3">
        <v>36</v>
      </c>
      <c r="AB103" s="3">
        <v>126</v>
      </c>
      <c r="AC103" s="3">
        <v>443</v>
      </c>
      <c r="AD103" s="3">
        <v>77</v>
      </c>
      <c r="AE103" s="3">
        <v>185</v>
      </c>
      <c r="AF103" s="3">
        <v>61</v>
      </c>
      <c r="AG103" s="3">
        <v>140</v>
      </c>
      <c r="AH103" s="3">
        <v>123</v>
      </c>
      <c r="AI103" s="3">
        <v>242</v>
      </c>
      <c r="AJ103" s="3">
        <v>118</v>
      </c>
      <c r="AK103" s="3">
        <v>63</v>
      </c>
      <c r="AL103" s="3">
        <v>189</v>
      </c>
      <c r="AM103" s="3">
        <v>125</v>
      </c>
      <c r="AN103" s="3">
        <v>1551</v>
      </c>
      <c r="AO103" s="3">
        <v>126</v>
      </c>
      <c r="AP103" s="3">
        <v>19</v>
      </c>
      <c r="AQ103" s="3">
        <v>66</v>
      </c>
      <c r="AR103" s="3">
        <v>50</v>
      </c>
      <c r="AS103" s="3">
        <v>64</v>
      </c>
      <c r="AT103" s="3">
        <v>639</v>
      </c>
      <c r="AU103" s="3">
        <v>222</v>
      </c>
      <c r="AV103" s="3">
        <v>26</v>
      </c>
      <c r="AW103" s="3">
        <v>175</v>
      </c>
      <c r="AX103" s="3">
        <v>1350</v>
      </c>
      <c r="AY103" s="3">
        <v>12</v>
      </c>
      <c r="AZ103" s="3">
        <v>107</v>
      </c>
      <c r="BA103" s="3">
        <v>83</v>
      </c>
      <c r="BB103" s="3">
        <v>17</v>
      </c>
      <c r="BC103" s="3">
        <v>19</v>
      </c>
      <c r="BD103" s="3">
        <v>79</v>
      </c>
      <c r="BE103" s="3">
        <v>2</v>
      </c>
      <c r="BF103" s="3">
        <v>0</v>
      </c>
      <c r="BG103" s="3">
        <v>1</v>
      </c>
      <c r="BH103" s="3">
        <v>0</v>
      </c>
      <c r="BI103" s="3">
        <v>13</v>
      </c>
      <c r="BJ103" s="3">
        <v>0</v>
      </c>
      <c r="BK103" s="3">
        <v>4</v>
      </c>
      <c r="BL103" s="3">
        <v>5</v>
      </c>
      <c r="BM103" s="3">
        <v>1</v>
      </c>
      <c r="BN103" s="3">
        <v>1</v>
      </c>
      <c r="BO103" s="30">
        <f t="shared" si="14"/>
        <v>125</v>
      </c>
      <c r="BP103" s="3">
        <v>129</v>
      </c>
      <c r="BQ103" s="30">
        <f t="shared" si="15"/>
        <v>475</v>
      </c>
      <c r="BR103" s="31">
        <v>15010</v>
      </c>
      <c r="BS103" s="3">
        <f t="shared" si="16"/>
        <v>15010</v>
      </c>
      <c r="BT103" s="3">
        <v>0</v>
      </c>
      <c r="BU103" s="39">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2">
        <v>33147</v>
      </c>
      <c r="DA103" s="6">
        <f t="shared" ref="DA103:DA166" si="27">AVERAGE(BS68:BS103)</f>
        <v>11442.888888888889</v>
      </c>
      <c r="DB103" s="6">
        <f t="shared" si="17"/>
        <v>13427.25</v>
      </c>
      <c r="DC103" s="84">
        <f t="shared" ref="DC103:DC166" si="28">BS103</f>
        <v>15010</v>
      </c>
    </row>
    <row r="104" spans="2:107" x14ac:dyDescent="0.3">
      <c r="B104" s="59" t="s">
        <v>181</v>
      </c>
      <c r="C104" s="21" t="s">
        <v>441</v>
      </c>
      <c r="D104" s="3">
        <v>42</v>
      </c>
      <c r="E104" s="3">
        <v>363</v>
      </c>
      <c r="F104" s="3">
        <v>389</v>
      </c>
      <c r="G104" s="3">
        <v>43</v>
      </c>
      <c r="H104" s="3">
        <v>3234</v>
      </c>
      <c r="I104" s="3">
        <v>327</v>
      </c>
      <c r="J104" s="3">
        <v>67</v>
      </c>
      <c r="K104" s="3">
        <v>12</v>
      </c>
      <c r="L104" s="3">
        <v>249</v>
      </c>
      <c r="M104" s="3">
        <v>101</v>
      </c>
      <c r="N104" s="3">
        <v>172</v>
      </c>
      <c r="O104" s="3">
        <v>406</v>
      </c>
      <c r="P104" s="3">
        <v>225</v>
      </c>
      <c r="Q104" s="3">
        <v>75</v>
      </c>
      <c r="R104" s="3">
        <v>84</v>
      </c>
      <c r="S104" s="3">
        <v>136</v>
      </c>
      <c r="T104" s="3">
        <v>39</v>
      </c>
      <c r="U104" s="3">
        <v>77</v>
      </c>
      <c r="V104" s="3">
        <v>29</v>
      </c>
      <c r="W104" s="3">
        <v>78</v>
      </c>
      <c r="X104" s="3">
        <v>116</v>
      </c>
      <c r="Y104" s="3">
        <v>150</v>
      </c>
      <c r="Z104" s="3">
        <v>167</v>
      </c>
      <c r="AA104" s="3">
        <v>33</v>
      </c>
      <c r="AB104" s="3">
        <v>128</v>
      </c>
      <c r="AC104" s="3">
        <v>356</v>
      </c>
      <c r="AD104" s="3">
        <v>61</v>
      </c>
      <c r="AE104" s="3">
        <v>146</v>
      </c>
      <c r="AF104" s="3">
        <v>32</v>
      </c>
      <c r="AG104" s="3">
        <v>107</v>
      </c>
      <c r="AH104" s="3">
        <v>107</v>
      </c>
      <c r="AI104" s="3">
        <v>168</v>
      </c>
      <c r="AJ104" s="3">
        <v>79</v>
      </c>
      <c r="AK104" s="3">
        <v>69</v>
      </c>
      <c r="AL104" s="3">
        <v>143</v>
      </c>
      <c r="AM104" s="3">
        <v>110</v>
      </c>
      <c r="AN104" s="3">
        <v>1197</v>
      </c>
      <c r="AO104" s="3">
        <v>118</v>
      </c>
      <c r="AP104" s="3">
        <v>12</v>
      </c>
      <c r="AQ104" s="3">
        <v>48</v>
      </c>
      <c r="AR104" s="3">
        <v>41</v>
      </c>
      <c r="AS104" s="3">
        <v>55</v>
      </c>
      <c r="AT104" s="3">
        <v>481</v>
      </c>
      <c r="AU104" s="3">
        <v>184</v>
      </c>
      <c r="AV104" s="3">
        <v>23</v>
      </c>
      <c r="AW104" s="3">
        <v>134</v>
      </c>
      <c r="AX104" s="3">
        <v>1164</v>
      </c>
      <c r="AY104" s="3">
        <v>12</v>
      </c>
      <c r="AZ104" s="3">
        <v>114</v>
      </c>
      <c r="BA104" s="3">
        <v>69</v>
      </c>
      <c r="BB104" s="3">
        <v>11</v>
      </c>
      <c r="BC104" s="3">
        <v>20</v>
      </c>
      <c r="BD104" s="3">
        <v>64</v>
      </c>
      <c r="BE104" s="3">
        <v>6</v>
      </c>
      <c r="BF104" s="3">
        <v>1</v>
      </c>
      <c r="BG104" s="3">
        <v>0</v>
      </c>
      <c r="BH104" s="3">
        <v>0</v>
      </c>
      <c r="BI104" s="3">
        <v>12</v>
      </c>
      <c r="BJ104" s="3">
        <v>1</v>
      </c>
      <c r="BK104" s="3">
        <v>0</v>
      </c>
      <c r="BL104" s="3">
        <v>0</v>
      </c>
      <c r="BM104" s="3">
        <v>0</v>
      </c>
      <c r="BN104" s="3">
        <v>0</v>
      </c>
      <c r="BO104" s="30">
        <f t="shared" si="14"/>
        <v>104</v>
      </c>
      <c r="BP104" s="3">
        <v>82</v>
      </c>
      <c r="BQ104" s="30">
        <f t="shared" si="15"/>
        <v>385</v>
      </c>
      <c r="BR104" s="31">
        <v>12354</v>
      </c>
      <c r="BS104" s="3">
        <f t="shared" si="16"/>
        <v>12354</v>
      </c>
      <c r="BT104" s="3">
        <v>0</v>
      </c>
      <c r="BU104" s="39">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2">
        <v>33178</v>
      </c>
      <c r="DA104" s="6">
        <f t="shared" si="27"/>
        <v>11574.527777777777</v>
      </c>
      <c r="DB104" s="6">
        <f t="shared" si="17"/>
        <v>13531.166666666666</v>
      </c>
      <c r="DC104" s="84">
        <f t="shared" si="28"/>
        <v>12354</v>
      </c>
    </row>
    <row r="105" spans="2:107" x14ac:dyDescent="0.3">
      <c r="B105" s="59" t="s">
        <v>182</v>
      </c>
      <c r="C105" s="21" t="s">
        <v>442</v>
      </c>
      <c r="D105" s="3">
        <v>56</v>
      </c>
      <c r="E105" s="3">
        <v>428</v>
      </c>
      <c r="F105" s="3">
        <v>418</v>
      </c>
      <c r="G105" s="3">
        <v>49</v>
      </c>
      <c r="H105" s="3">
        <v>3068</v>
      </c>
      <c r="I105" s="3">
        <v>368</v>
      </c>
      <c r="J105" s="3">
        <v>74</v>
      </c>
      <c r="K105" s="3">
        <v>3</v>
      </c>
      <c r="L105" s="3">
        <v>244</v>
      </c>
      <c r="M105" s="3">
        <v>139</v>
      </c>
      <c r="N105" s="3">
        <v>168</v>
      </c>
      <c r="O105" s="3">
        <v>452</v>
      </c>
      <c r="P105" s="3">
        <v>233</v>
      </c>
      <c r="Q105" s="3">
        <v>84</v>
      </c>
      <c r="R105" s="3">
        <v>78</v>
      </c>
      <c r="S105" s="3">
        <v>152</v>
      </c>
      <c r="T105" s="3">
        <v>30</v>
      </c>
      <c r="U105" s="3">
        <v>88</v>
      </c>
      <c r="V105" s="3">
        <v>35</v>
      </c>
      <c r="W105" s="3">
        <v>68</v>
      </c>
      <c r="X105" s="3">
        <v>138</v>
      </c>
      <c r="Y105" s="3">
        <v>163</v>
      </c>
      <c r="Z105" s="3">
        <v>152</v>
      </c>
      <c r="AA105" s="3">
        <v>29</v>
      </c>
      <c r="AB105" s="3">
        <v>108</v>
      </c>
      <c r="AC105" s="3">
        <v>321</v>
      </c>
      <c r="AD105" s="3">
        <v>60</v>
      </c>
      <c r="AE105" s="3">
        <v>177</v>
      </c>
      <c r="AF105" s="3">
        <v>50</v>
      </c>
      <c r="AG105" s="3">
        <v>103</v>
      </c>
      <c r="AH105" s="3">
        <v>101</v>
      </c>
      <c r="AI105" s="3">
        <v>165</v>
      </c>
      <c r="AJ105" s="3">
        <v>82</v>
      </c>
      <c r="AK105" s="3">
        <v>61</v>
      </c>
      <c r="AL105" s="3">
        <v>146</v>
      </c>
      <c r="AM105" s="3">
        <v>105</v>
      </c>
      <c r="AN105" s="3">
        <v>1398</v>
      </c>
      <c r="AO105" s="3">
        <v>118</v>
      </c>
      <c r="AP105" s="3">
        <v>20</v>
      </c>
      <c r="AQ105" s="3">
        <v>51</v>
      </c>
      <c r="AR105" s="3">
        <v>41</v>
      </c>
      <c r="AS105" s="3">
        <v>54</v>
      </c>
      <c r="AT105" s="3">
        <v>516</v>
      </c>
      <c r="AU105" s="3">
        <v>204</v>
      </c>
      <c r="AV105" s="3">
        <v>17</v>
      </c>
      <c r="AW105" s="3">
        <v>171</v>
      </c>
      <c r="AX105" s="3">
        <v>1309</v>
      </c>
      <c r="AY105" s="3">
        <v>16</v>
      </c>
      <c r="AZ105" s="3">
        <v>99</v>
      </c>
      <c r="BA105" s="3">
        <v>73</v>
      </c>
      <c r="BB105" s="3">
        <v>10</v>
      </c>
      <c r="BC105" s="3">
        <v>20</v>
      </c>
      <c r="BD105" s="3">
        <v>69</v>
      </c>
      <c r="BE105" s="3">
        <v>0</v>
      </c>
      <c r="BF105" s="3">
        <v>0</v>
      </c>
      <c r="BG105" s="3">
        <v>0</v>
      </c>
      <c r="BH105" s="3">
        <v>1</v>
      </c>
      <c r="BI105" s="3">
        <v>16</v>
      </c>
      <c r="BJ105" s="3">
        <v>0</v>
      </c>
      <c r="BK105" s="3">
        <v>8</v>
      </c>
      <c r="BL105" s="3">
        <v>1</v>
      </c>
      <c r="BM105" s="3">
        <v>0</v>
      </c>
      <c r="BN105" s="3">
        <v>0</v>
      </c>
      <c r="BO105" s="30">
        <f t="shared" si="14"/>
        <v>115</v>
      </c>
      <c r="BP105" s="3">
        <v>116</v>
      </c>
      <c r="BQ105" s="30">
        <f t="shared" si="15"/>
        <v>394</v>
      </c>
      <c r="BR105" s="31">
        <v>12918</v>
      </c>
      <c r="BS105" s="3">
        <f t="shared" si="16"/>
        <v>12918</v>
      </c>
      <c r="BT105" s="3">
        <v>0</v>
      </c>
      <c r="BU105" s="39">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2">
        <v>33208</v>
      </c>
      <c r="DA105" s="6">
        <f t="shared" si="27"/>
        <v>11694.777777777777</v>
      </c>
      <c r="DB105" s="6">
        <f t="shared" si="17"/>
        <v>13441.25</v>
      </c>
      <c r="DC105" s="84">
        <f t="shared" si="28"/>
        <v>12918</v>
      </c>
    </row>
    <row r="106" spans="2:107" x14ac:dyDescent="0.3">
      <c r="B106" s="59" t="s">
        <v>183</v>
      </c>
      <c r="C106" s="21" t="s">
        <v>443</v>
      </c>
      <c r="D106" s="3">
        <v>61</v>
      </c>
      <c r="E106" s="3">
        <v>334</v>
      </c>
      <c r="F106" s="3">
        <v>381</v>
      </c>
      <c r="G106" s="3">
        <v>48</v>
      </c>
      <c r="H106" s="3">
        <v>2915</v>
      </c>
      <c r="I106" s="3">
        <v>349</v>
      </c>
      <c r="J106" s="3">
        <v>57</v>
      </c>
      <c r="K106" s="3">
        <v>3</v>
      </c>
      <c r="L106" s="3">
        <v>227</v>
      </c>
      <c r="M106" s="3">
        <v>128</v>
      </c>
      <c r="N106" s="3">
        <v>156</v>
      </c>
      <c r="O106" s="3">
        <v>417</v>
      </c>
      <c r="P106" s="3">
        <v>191</v>
      </c>
      <c r="Q106" s="3">
        <v>62</v>
      </c>
      <c r="R106" s="3">
        <v>74</v>
      </c>
      <c r="S106" s="3">
        <v>107</v>
      </c>
      <c r="T106" s="3">
        <v>34</v>
      </c>
      <c r="U106" s="3">
        <v>72</v>
      </c>
      <c r="V106" s="3">
        <v>20</v>
      </c>
      <c r="W106" s="3">
        <v>75</v>
      </c>
      <c r="X106" s="3">
        <v>118</v>
      </c>
      <c r="Y106" s="3">
        <v>155</v>
      </c>
      <c r="Z106" s="3">
        <v>146</v>
      </c>
      <c r="AA106" s="3">
        <v>39</v>
      </c>
      <c r="AB106" s="3">
        <v>114</v>
      </c>
      <c r="AC106" s="3">
        <v>334</v>
      </c>
      <c r="AD106" s="3">
        <v>44</v>
      </c>
      <c r="AE106" s="3">
        <v>134</v>
      </c>
      <c r="AF106" s="3">
        <v>39</v>
      </c>
      <c r="AG106" s="3">
        <v>77</v>
      </c>
      <c r="AH106" s="3">
        <v>102</v>
      </c>
      <c r="AI106" s="3">
        <v>176</v>
      </c>
      <c r="AJ106" s="3">
        <v>77</v>
      </c>
      <c r="AK106" s="3">
        <v>47</v>
      </c>
      <c r="AL106" s="3">
        <v>113</v>
      </c>
      <c r="AM106" s="3">
        <v>82</v>
      </c>
      <c r="AN106" s="3">
        <v>1158</v>
      </c>
      <c r="AO106" s="3">
        <v>125</v>
      </c>
      <c r="AP106" s="3">
        <v>17</v>
      </c>
      <c r="AQ106" s="3">
        <v>47</v>
      </c>
      <c r="AR106" s="3">
        <v>47</v>
      </c>
      <c r="AS106" s="3">
        <v>56</v>
      </c>
      <c r="AT106" s="3">
        <v>464</v>
      </c>
      <c r="AU106" s="3">
        <v>187</v>
      </c>
      <c r="AV106" s="3">
        <v>19</v>
      </c>
      <c r="AW106" s="3">
        <v>148</v>
      </c>
      <c r="AX106" s="3">
        <v>1177</v>
      </c>
      <c r="AY106" s="3">
        <v>15</v>
      </c>
      <c r="AZ106" s="3">
        <v>120</v>
      </c>
      <c r="BA106" s="3">
        <v>78</v>
      </c>
      <c r="BB106" s="3">
        <v>20</v>
      </c>
      <c r="BC106" s="3">
        <v>20</v>
      </c>
      <c r="BD106" s="3">
        <v>62</v>
      </c>
      <c r="BE106" s="3">
        <v>2</v>
      </c>
      <c r="BF106" s="3">
        <v>0</v>
      </c>
      <c r="BG106" s="3">
        <v>0</v>
      </c>
      <c r="BH106" s="3">
        <v>0</v>
      </c>
      <c r="BI106" s="3">
        <v>17</v>
      </c>
      <c r="BJ106" s="3">
        <v>0</v>
      </c>
      <c r="BK106" s="3">
        <v>3</v>
      </c>
      <c r="BL106" s="3">
        <v>2</v>
      </c>
      <c r="BM106" s="3">
        <v>2</v>
      </c>
      <c r="BN106" s="3">
        <v>0</v>
      </c>
      <c r="BO106" s="3">
        <v>108</v>
      </c>
      <c r="BP106" s="3">
        <v>100</v>
      </c>
      <c r="BQ106" s="3">
        <v>331</v>
      </c>
      <c r="BR106" s="31">
        <v>11725</v>
      </c>
      <c r="BS106" s="3">
        <f t="shared" si="16"/>
        <v>11725</v>
      </c>
      <c r="BT106" s="3">
        <v>0</v>
      </c>
      <c r="BU106" s="39">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2">
        <v>33239</v>
      </c>
      <c r="DA106" s="6">
        <f t="shared" si="27"/>
        <v>11795.305555555555</v>
      </c>
      <c r="DB106" s="6">
        <f t="shared" si="17"/>
        <v>13424.916666666666</v>
      </c>
      <c r="DC106" s="84">
        <f t="shared" si="28"/>
        <v>11725</v>
      </c>
    </row>
    <row r="107" spans="2:107" x14ac:dyDescent="0.3">
      <c r="B107" s="59" t="s">
        <v>184</v>
      </c>
      <c r="C107" s="21" t="s">
        <v>444</v>
      </c>
      <c r="D107" s="3">
        <v>52</v>
      </c>
      <c r="E107" s="3">
        <v>353</v>
      </c>
      <c r="F107" s="3">
        <v>416</v>
      </c>
      <c r="G107" s="3">
        <v>57</v>
      </c>
      <c r="H107" s="3">
        <v>2980</v>
      </c>
      <c r="I107" s="3">
        <v>349</v>
      </c>
      <c r="J107" s="3">
        <v>54</v>
      </c>
      <c r="K107" s="3">
        <v>5</v>
      </c>
      <c r="L107" s="3">
        <v>269</v>
      </c>
      <c r="M107" s="3">
        <v>145</v>
      </c>
      <c r="N107" s="3">
        <v>145</v>
      </c>
      <c r="O107" s="3">
        <v>473</v>
      </c>
      <c r="P107" s="3">
        <v>205</v>
      </c>
      <c r="Q107" s="3">
        <v>63</v>
      </c>
      <c r="R107" s="3">
        <v>87</v>
      </c>
      <c r="S107" s="3">
        <v>101</v>
      </c>
      <c r="T107" s="3">
        <v>29</v>
      </c>
      <c r="U107" s="3">
        <v>93</v>
      </c>
      <c r="V107" s="3">
        <v>31</v>
      </c>
      <c r="W107" s="3">
        <v>57</v>
      </c>
      <c r="X107" s="3">
        <v>148</v>
      </c>
      <c r="Y107" s="3">
        <v>167</v>
      </c>
      <c r="Z107" s="3">
        <v>161</v>
      </c>
      <c r="AA107" s="3">
        <v>31</v>
      </c>
      <c r="AB107" s="3">
        <v>115</v>
      </c>
      <c r="AC107" s="3">
        <v>324</v>
      </c>
      <c r="AD107" s="3">
        <v>58</v>
      </c>
      <c r="AE107" s="3">
        <v>135</v>
      </c>
      <c r="AF107" s="3">
        <v>43</v>
      </c>
      <c r="AG107" s="3">
        <v>93</v>
      </c>
      <c r="AH107" s="3">
        <v>122</v>
      </c>
      <c r="AI107" s="3">
        <v>157</v>
      </c>
      <c r="AJ107" s="3">
        <v>68</v>
      </c>
      <c r="AK107" s="3">
        <v>70</v>
      </c>
      <c r="AL107" s="3">
        <v>146</v>
      </c>
      <c r="AM107" s="3">
        <v>97</v>
      </c>
      <c r="AN107" s="3">
        <v>1261</v>
      </c>
      <c r="AO107" s="3">
        <v>110</v>
      </c>
      <c r="AP107" s="3">
        <v>20</v>
      </c>
      <c r="AQ107" s="3">
        <v>53</v>
      </c>
      <c r="AR107" s="3">
        <v>37</v>
      </c>
      <c r="AS107" s="3">
        <v>93</v>
      </c>
      <c r="AT107" s="3">
        <v>541</v>
      </c>
      <c r="AU107" s="3">
        <v>210</v>
      </c>
      <c r="AV107" s="3">
        <v>18</v>
      </c>
      <c r="AW107" s="3">
        <v>141</v>
      </c>
      <c r="AX107" s="3">
        <v>1399</v>
      </c>
      <c r="AY107" s="3">
        <v>15</v>
      </c>
      <c r="AZ107" s="3">
        <v>105</v>
      </c>
      <c r="BA107" s="3">
        <v>79</v>
      </c>
      <c r="BB107" s="3">
        <v>19</v>
      </c>
      <c r="BC107" s="3">
        <v>9</v>
      </c>
      <c r="BD107" s="3">
        <v>67</v>
      </c>
      <c r="BE107" s="3">
        <v>3</v>
      </c>
      <c r="BF107" s="3">
        <v>2</v>
      </c>
      <c r="BG107" s="3">
        <v>0</v>
      </c>
      <c r="BH107" s="3">
        <v>0</v>
      </c>
      <c r="BI107" s="3">
        <v>8</v>
      </c>
      <c r="BJ107" s="3">
        <v>0</v>
      </c>
      <c r="BK107" s="3">
        <v>1</v>
      </c>
      <c r="BL107" s="3">
        <v>0</v>
      </c>
      <c r="BM107" s="3">
        <v>0</v>
      </c>
      <c r="BN107" s="3">
        <v>0</v>
      </c>
      <c r="BO107" s="30">
        <f t="shared" ref="BO107:BO170" si="29">SUM(BC107:BN107)</f>
        <v>90</v>
      </c>
      <c r="BP107" s="3">
        <v>135</v>
      </c>
      <c r="BQ107" s="30">
        <f t="shared" ref="BQ107:BQ170" si="30">BR107-SUM(D107:BN107,BP107)</f>
        <v>357</v>
      </c>
      <c r="BR107" s="31">
        <v>12582</v>
      </c>
      <c r="BS107" s="3">
        <f t="shared" si="16"/>
        <v>12582</v>
      </c>
      <c r="BT107" s="3">
        <v>0</v>
      </c>
      <c r="BU107" s="39">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2">
        <v>33270</v>
      </c>
      <c r="DA107" s="6">
        <f t="shared" si="27"/>
        <v>11911.222222222223</v>
      </c>
      <c r="DB107" s="6">
        <f t="shared" si="17"/>
        <v>13582.333333333334</v>
      </c>
      <c r="DC107" s="84">
        <f t="shared" si="28"/>
        <v>12582</v>
      </c>
    </row>
    <row r="108" spans="2:107" x14ac:dyDescent="0.3">
      <c r="B108" s="59" t="s">
        <v>185</v>
      </c>
      <c r="C108" s="21" t="s">
        <v>445</v>
      </c>
      <c r="D108" s="3">
        <v>67</v>
      </c>
      <c r="E108" s="3">
        <v>456</v>
      </c>
      <c r="F108" s="3">
        <v>521</v>
      </c>
      <c r="G108" s="3">
        <v>70</v>
      </c>
      <c r="H108" s="3">
        <v>3876</v>
      </c>
      <c r="I108" s="3">
        <v>408</v>
      </c>
      <c r="J108" s="3">
        <v>80</v>
      </c>
      <c r="K108" s="3">
        <v>10</v>
      </c>
      <c r="L108" s="3">
        <v>326</v>
      </c>
      <c r="M108" s="3">
        <v>153</v>
      </c>
      <c r="N108" s="3">
        <v>228</v>
      </c>
      <c r="O108" s="3">
        <v>554</v>
      </c>
      <c r="P108" s="3">
        <v>301</v>
      </c>
      <c r="Q108" s="3">
        <v>115</v>
      </c>
      <c r="R108" s="3">
        <v>115</v>
      </c>
      <c r="S108" s="3">
        <v>148</v>
      </c>
      <c r="T108" s="3">
        <v>37</v>
      </c>
      <c r="U108" s="3">
        <v>92</v>
      </c>
      <c r="V108" s="3">
        <v>44</v>
      </c>
      <c r="W108" s="3">
        <v>92</v>
      </c>
      <c r="X108" s="3">
        <v>172</v>
      </c>
      <c r="Y108" s="3">
        <v>193</v>
      </c>
      <c r="Z108" s="3">
        <v>192</v>
      </c>
      <c r="AA108" s="3">
        <v>38</v>
      </c>
      <c r="AB108" s="3">
        <v>151</v>
      </c>
      <c r="AC108" s="3">
        <v>419</v>
      </c>
      <c r="AD108" s="3">
        <v>82</v>
      </c>
      <c r="AE108" s="3">
        <v>226</v>
      </c>
      <c r="AF108" s="3">
        <v>59</v>
      </c>
      <c r="AG108" s="3">
        <v>133</v>
      </c>
      <c r="AH108" s="3">
        <v>138</v>
      </c>
      <c r="AI108" s="3">
        <v>251</v>
      </c>
      <c r="AJ108" s="3">
        <v>88</v>
      </c>
      <c r="AK108" s="3">
        <v>65</v>
      </c>
      <c r="AL108" s="3">
        <v>177</v>
      </c>
      <c r="AM108" s="3">
        <v>114</v>
      </c>
      <c r="AN108" s="3">
        <v>1684</v>
      </c>
      <c r="AO108" s="3">
        <v>141</v>
      </c>
      <c r="AP108" s="3">
        <v>17</v>
      </c>
      <c r="AQ108" s="3">
        <v>54</v>
      </c>
      <c r="AR108" s="3">
        <v>49</v>
      </c>
      <c r="AS108" s="3">
        <v>76</v>
      </c>
      <c r="AT108" s="3">
        <v>656</v>
      </c>
      <c r="AU108" s="3">
        <v>222</v>
      </c>
      <c r="AV108" s="3">
        <v>10</v>
      </c>
      <c r="AW108" s="3">
        <v>201</v>
      </c>
      <c r="AX108" s="3">
        <v>1744</v>
      </c>
      <c r="AY108" s="3">
        <v>15</v>
      </c>
      <c r="AZ108" s="3">
        <v>120</v>
      </c>
      <c r="BA108" s="3">
        <v>97</v>
      </c>
      <c r="BB108" s="3">
        <v>17</v>
      </c>
      <c r="BC108" s="3">
        <v>28</v>
      </c>
      <c r="BD108" s="3">
        <v>85</v>
      </c>
      <c r="BE108" s="3">
        <v>2</v>
      </c>
      <c r="BF108" s="3">
        <v>0</v>
      </c>
      <c r="BG108" s="3">
        <v>1</v>
      </c>
      <c r="BH108" s="3">
        <v>0</v>
      </c>
      <c r="BI108" s="3">
        <v>15</v>
      </c>
      <c r="BJ108" s="3">
        <v>0</v>
      </c>
      <c r="BK108" s="3">
        <v>2</v>
      </c>
      <c r="BL108" s="3">
        <v>1</v>
      </c>
      <c r="BM108" s="3">
        <v>0</v>
      </c>
      <c r="BN108" s="3">
        <v>0</v>
      </c>
      <c r="BO108" s="30">
        <f t="shared" si="29"/>
        <v>134</v>
      </c>
      <c r="BP108" s="3">
        <v>248</v>
      </c>
      <c r="BQ108" s="30">
        <f t="shared" si="30"/>
        <v>492</v>
      </c>
      <c r="BR108" s="31">
        <v>16168</v>
      </c>
      <c r="BS108" s="3">
        <f t="shared" si="16"/>
        <v>16168</v>
      </c>
      <c r="BT108" s="3">
        <v>0</v>
      </c>
      <c r="BU108" s="39">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2">
        <v>33298</v>
      </c>
      <c r="DA108" s="6">
        <f t="shared" si="27"/>
        <v>12063.361111111111</v>
      </c>
      <c r="DB108" s="6">
        <f t="shared" si="17"/>
        <v>13674.083333333334</v>
      </c>
      <c r="DC108" s="84">
        <f t="shared" si="28"/>
        <v>16168</v>
      </c>
    </row>
    <row r="109" spans="2:107" x14ac:dyDescent="0.3">
      <c r="B109" s="59" t="s">
        <v>186</v>
      </c>
      <c r="C109" s="21" t="s">
        <v>446</v>
      </c>
      <c r="D109" s="3">
        <v>57</v>
      </c>
      <c r="E109" s="3">
        <v>362</v>
      </c>
      <c r="F109" s="3">
        <v>409</v>
      </c>
      <c r="G109" s="3">
        <v>56</v>
      </c>
      <c r="H109" s="3">
        <v>2996</v>
      </c>
      <c r="I109" s="3">
        <v>332</v>
      </c>
      <c r="J109" s="3">
        <v>68</v>
      </c>
      <c r="K109" s="3">
        <v>10</v>
      </c>
      <c r="L109" s="3">
        <v>240</v>
      </c>
      <c r="M109" s="3">
        <v>124</v>
      </c>
      <c r="N109" s="3">
        <v>174</v>
      </c>
      <c r="O109" s="3">
        <v>421</v>
      </c>
      <c r="P109" s="3">
        <v>220</v>
      </c>
      <c r="Q109" s="3">
        <v>87</v>
      </c>
      <c r="R109" s="3">
        <v>57</v>
      </c>
      <c r="S109" s="3">
        <v>111</v>
      </c>
      <c r="T109" s="3">
        <v>22</v>
      </c>
      <c r="U109" s="3">
        <v>82</v>
      </c>
      <c r="V109" s="3">
        <v>20</v>
      </c>
      <c r="W109" s="3">
        <v>83</v>
      </c>
      <c r="X109" s="3">
        <v>151</v>
      </c>
      <c r="Y109" s="3">
        <v>168</v>
      </c>
      <c r="Z109" s="3">
        <v>145</v>
      </c>
      <c r="AA109" s="3">
        <v>29</v>
      </c>
      <c r="AB109" s="3">
        <v>108</v>
      </c>
      <c r="AC109" s="3">
        <v>357</v>
      </c>
      <c r="AD109" s="3">
        <v>53</v>
      </c>
      <c r="AE109" s="3">
        <v>179</v>
      </c>
      <c r="AF109" s="3">
        <v>44</v>
      </c>
      <c r="AG109" s="3">
        <v>92</v>
      </c>
      <c r="AH109" s="3">
        <v>97</v>
      </c>
      <c r="AI109" s="3">
        <v>202</v>
      </c>
      <c r="AJ109" s="3">
        <v>86</v>
      </c>
      <c r="AK109" s="3">
        <v>61</v>
      </c>
      <c r="AL109" s="3">
        <v>123</v>
      </c>
      <c r="AM109" s="3">
        <v>79</v>
      </c>
      <c r="AN109" s="3">
        <v>1280</v>
      </c>
      <c r="AO109" s="3">
        <v>119</v>
      </c>
      <c r="AP109" s="3">
        <v>17</v>
      </c>
      <c r="AQ109" s="3">
        <v>33</v>
      </c>
      <c r="AR109" s="3">
        <v>29</v>
      </c>
      <c r="AS109" s="3">
        <v>65</v>
      </c>
      <c r="AT109" s="3">
        <v>533</v>
      </c>
      <c r="AU109" s="3">
        <v>186</v>
      </c>
      <c r="AV109" s="3">
        <v>15</v>
      </c>
      <c r="AW109" s="3">
        <v>143</v>
      </c>
      <c r="AX109" s="3">
        <v>1410</v>
      </c>
      <c r="AY109" s="3">
        <v>19</v>
      </c>
      <c r="AZ109" s="3">
        <v>68</v>
      </c>
      <c r="BA109" s="3">
        <v>72</v>
      </c>
      <c r="BB109" s="3">
        <v>11</v>
      </c>
      <c r="BC109" s="3">
        <v>11</v>
      </c>
      <c r="BD109" s="3">
        <v>53</v>
      </c>
      <c r="BE109" s="3">
        <v>0</v>
      </c>
      <c r="BF109" s="3">
        <v>0</v>
      </c>
      <c r="BG109" s="3">
        <v>0</v>
      </c>
      <c r="BH109" s="3">
        <v>0</v>
      </c>
      <c r="BI109" s="3">
        <v>8</v>
      </c>
      <c r="BJ109" s="3">
        <v>0</v>
      </c>
      <c r="BK109" s="3">
        <v>2</v>
      </c>
      <c r="BL109" s="3">
        <v>1</v>
      </c>
      <c r="BM109" s="3">
        <v>0</v>
      </c>
      <c r="BN109" s="3">
        <v>0</v>
      </c>
      <c r="BO109" s="30">
        <f t="shared" si="29"/>
        <v>75</v>
      </c>
      <c r="BP109" s="3">
        <v>80</v>
      </c>
      <c r="BQ109" s="30">
        <f t="shared" si="30"/>
        <v>432</v>
      </c>
      <c r="BR109" s="31">
        <v>12492</v>
      </c>
      <c r="BS109" s="3">
        <f t="shared" si="16"/>
        <v>12492</v>
      </c>
      <c r="BT109" s="3">
        <v>0</v>
      </c>
      <c r="BU109" s="39">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2">
        <v>33329</v>
      </c>
      <c r="DA109" s="6">
        <f t="shared" si="27"/>
        <v>12175.083333333334</v>
      </c>
      <c r="DB109" s="6">
        <f t="shared" si="17"/>
        <v>13760.916666666666</v>
      </c>
      <c r="DC109" s="84">
        <f t="shared" si="28"/>
        <v>12492</v>
      </c>
    </row>
    <row r="110" spans="2:107" x14ac:dyDescent="0.3">
      <c r="B110" s="59" t="s">
        <v>187</v>
      </c>
      <c r="C110" s="21" t="s">
        <v>447</v>
      </c>
      <c r="D110" s="3">
        <v>42</v>
      </c>
      <c r="E110" s="3">
        <v>336</v>
      </c>
      <c r="F110" s="3">
        <v>392</v>
      </c>
      <c r="G110" s="3">
        <v>59</v>
      </c>
      <c r="H110" s="3">
        <v>2929</v>
      </c>
      <c r="I110" s="3">
        <v>302</v>
      </c>
      <c r="J110" s="3">
        <v>43</v>
      </c>
      <c r="K110" s="3">
        <v>7</v>
      </c>
      <c r="L110" s="3">
        <v>237</v>
      </c>
      <c r="M110" s="3">
        <v>88</v>
      </c>
      <c r="N110" s="3">
        <v>193</v>
      </c>
      <c r="O110" s="3">
        <v>423</v>
      </c>
      <c r="P110" s="3">
        <v>196</v>
      </c>
      <c r="Q110" s="3">
        <v>79</v>
      </c>
      <c r="R110" s="3">
        <v>65</v>
      </c>
      <c r="S110" s="3">
        <v>104</v>
      </c>
      <c r="T110" s="3">
        <v>31</v>
      </c>
      <c r="U110" s="3">
        <v>74</v>
      </c>
      <c r="V110" s="3">
        <v>30</v>
      </c>
      <c r="W110" s="3">
        <v>62</v>
      </c>
      <c r="X110" s="3">
        <v>123</v>
      </c>
      <c r="Y110" s="3">
        <v>138</v>
      </c>
      <c r="Z110" s="3">
        <v>138</v>
      </c>
      <c r="AA110" s="3">
        <v>22</v>
      </c>
      <c r="AB110" s="3">
        <v>112</v>
      </c>
      <c r="AC110" s="3">
        <v>329</v>
      </c>
      <c r="AD110" s="3">
        <v>46</v>
      </c>
      <c r="AE110" s="3">
        <v>170</v>
      </c>
      <c r="AF110" s="3">
        <v>39</v>
      </c>
      <c r="AG110" s="3">
        <v>103</v>
      </c>
      <c r="AH110" s="3">
        <v>104</v>
      </c>
      <c r="AI110" s="3">
        <v>200</v>
      </c>
      <c r="AJ110" s="3">
        <v>68</v>
      </c>
      <c r="AK110" s="3">
        <v>61</v>
      </c>
      <c r="AL110" s="3">
        <v>144</v>
      </c>
      <c r="AM110" s="3">
        <v>103</v>
      </c>
      <c r="AN110" s="3">
        <v>1164</v>
      </c>
      <c r="AO110" s="3">
        <v>102</v>
      </c>
      <c r="AP110" s="3">
        <v>11</v>
      </c>
      <c r="AQ110" s="3">
        <v>56</v>
      </c>
      <c r="AR110" s="3">
        <v>32</v>
      </c>
      <c r="AS110" s="3">
        <v>74</v>
      </c>
      <c r="AT110" s="3">
        <v>450</v>
      </c>
      <c r="AU110" s="3">
        <v>182</v>
      </c>
      <c r="AV110" s="3">
        <v>20</v>
      </c>
      <c r="AW110" s="3">
        <v>121</v>
      </c>
      <c r="AX110" s="3">
        <v>1378</v>
      </c>
      <c r="AY110" s="3">
        <v>11</v>
      </c>
      <c r="AZ110" s="3">
        <v>90</v>
      </c>
      <c r="BA110" s="3">
        <v>54</v>
      </c>
      <c r="BB110" s="3">
        <v>12</v>
      </c>
      <c r="BC110" s="3">
        <v>15</v>
      </c>
      <c r="BD110" s="3">
        <v>48</v>
      </c>
      <c r="BE110" s="3">
        <v>1</v>
      </c>
      <c r="BF110" s="3">
        <v>0</v>
      </c>
      <c r="BG110" s="3">
        <v>0</v>
      </c>
      <c r="BH110" s="3">
        <v>0</v>
      </c>
      <c r="BI110" s="3">
        <v>13</v>
      </c>
      <c r="BJ110" s="3">
        <v>0</v>
      </c>
      <c r="BK110" s="3">
        <v>3</v>
      </c>
      <c r="BL110" s="3">
        <v>2</v>
      </c>
      <c r="BM110" s="3">
        <v>0</v>
      </c>
      <c r="BN110" s="3">
        <v>0</v>
      </c>
      <c r="BO110" s="30">
        <f t="shared" si="29"/>
        <v>82</v>
      </c>
      <c r="BP110" s="3">
        <v>70</v>
      </c>
      <c r="BQ110" s="30">
        <f t="shared" si="30"/>
        <v>419</v>
      </c>
      <c r="BR110" s="31">
        <v>11920</v>
      </c>
      <c r="BS110" s="3">
        <f t="shared" si="16"/>
        <v>11920</v>
      </c>
      <c r="BT110" s="3">
        <v>0</v>
      </c>
      <c r="BU110" s="39">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2">
        <v>33359</v>
      </c>
      <c r="DA110" s="6">
        <f t="shared" si="27"/>
        <v>12273.972222222223</v>
      </c>
      <c r="DB110" s="6">
        <f t="shared" si="17"/>
        <v>13876.166666666666</v>
      </c>
      <c r="DC110" s="84">
        <f t="shared" si="28"/>
        <v>11920</v>
      </c>
    </row>
    <row r="111" spans="2:107" x14ac:dyDescent="0.3">
      <c r="B111" s="59" t="s">
        <v>188</v>
      </c>
      <c r="C111" s="21" t="s">
        <v>448</v>
      </c>
      <c r="D111" s="3">
        <v>56</v>
      </c>
      <c r="E111" s="3">
        <v>338</v>
      </c>
      <c r="F111" s="3">
        <v>405</v>
      </c>
      <c r="G111" s="3">
        <v>71</v>
      </c>
      <c r="H111" s="3">
        <v>3250</v>
      </c>
      <c r="I111" s="3">
        <v>362</v>
      </c>
      <c r="J111" s="3">
        <v>71</v>
      </c>
      <c r="K111" s="3">
        <v>14</v>
      </c>
      <c r="L111" s="3">
        <v>320</v>
      </c>
      <c r="M111" s="3">
        <v>109</v>
      </c>
      <c r="N111" s="3">
        <v>180</v>
      </c>
      <c r="O111" s="3">
        <v>451</v>
      </c>
      <c r="P111" s="3">
        <v>221</v>
      </c>
      <c r="Q111" s="3">
        <v>69</v>
      </c>
      <c r="R111" s="3">
        <v>98</v>
      </c>
      <c r="S111" s="3">
        <v>135</v>
      </c>
      <c r="T111" s="3">
        <v>32</v>
      </c>
      <c r="U111" s="3">
        <v>76</v>
      </c>
      <c r="V111" s="3">
        <v>17</v>
      </c>
      <c r="W111" s="3">
        <v>62</v>
      </c>
      <c r="X111" s="3">
        <v>156</v>
      </c>
      <c r="Y111" s="3">
        <v>184</v>
      </c>
      <c r="Z111" s="3">
        <v>174</v>
      </c>
      <c r="AA111" s="3">
        <v>27</v>
      </c>
      <c r="AB111" s="3">
        <v>138</v>
      </c>
      <c r="AC111" s="3">
        <v>307</v>
      </c>
      <c r="AD111" s="3">
        <v>65</v>
      </c>
      <c r="AE111" s="3">
        <v>163</v>
      </c>
      <c r="AF111" s="3">
        <v>55</v>
      </c>
      <c r="AG111" s="3">
        <v>144</v>
      </c>
      <c r="AH111" s="3">
        <v>123</v>
      </c>
      <c r="AI111" s="3">
        <v>222</v>
      </c>
      <c r="AJ111" s="3">
        <v>96</v>
      </c>
      <c r="AK111" s="3">
        <v>73</v>
      </c>
      <c r="AL111" s="3">
        <v>138</v>
      </c>
      <c r="AM111" s="3">
        <v>95</v>
      </c>
      <c r="AN111" s="3">
        <v>1186</v>
      </c>
      <c r="AO111" s="3">
        <v>140</v>
      </c>
      <c r="AP111" s="3">
        <v>16</v>
      </c>
      <c r="AQ111" s="3">
        <v>57</v>
      </c>
      <c r="AR111" s="3">
        <v>35</v>
      </c>
      <c r="AS111" s="3">
        <v>68</v>
      </c>
      <c r="AT111" s="3">
        <v>574</v>
      </c>
      <c r="AU111" s="3">
        <v>209</v>
      </c>
      <c r="AV111" s="3">
        <v>28</v>
      </c>
      <c r="AW111" s="3">
        <v>173</v>
      </c>
      <c r="AX111" s="3">
        <v>1340</v>
      </c>
      <c r="AY111" s="3">
        <v>23</v>
      </c>
      <c r="AZ111" s="3">
        <v>142</v>
      </c>
      <c r="BA111" s="3">
        <v>90</v>
      </c>
      <c r="BB111" s="3">
        <v>17</v>
      </c>
      <c r="BC111" s="3">
        <v>11</v>
      </c>
      <c r="BD111" s="3">
        <v>93</v>
      </c>
      <c r="BE111" s="3">
        <v>2</v>
      </c>
      <c r="BF111" s="3">
        <v>0</v>
      </c>
      <c r="BG111" s="3">
        <v>0</v>
      </c>
      <c r="BH111" s="3">
        <v>1</v>
      </c>
      <c r="BI111" s="3">
        <v>14</v>
      </c>
      <c r="BJ111" s="3">
        <v>0</v>
      </c>
      <c r="BK111" s="3">
        <v>5</v>
      </c>
      <c r="BL111" s="3">
        <v>5</v>
      </c>
      <c r="BM111" s="3">
        <v>0</v>
      </c>
      <c r="BN111" s="3">
        <v>0</v>
      </c>
      <c r="BO111" s="30">
        <f t="shared" si="29"/>
        <v>131</v>
      </c>
      <c r="BP111" s="3">
        <v>101</v>
      </c>
      <c r="BQ111" s="30">
        <f t="shared" si="30"/>
        <v>446</v>
      </c>
      <c r="BR111" s="31">
        <v>13273</v>
      </c>
      <c r="BS111" s="3">
        <f t="shared" si="16"/>
        <v>13273</v>
      </c>
      <c r="BT111" s="3">
        <v>0</v>
      </c>
      <c r="BU111" s="39">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2">
        <v>33390</v>
      </c>
      <c r="DA111" s="6">
        <f t="shared" si="27"/>
        <v>12365.666666666666</v>
      </c>
      <c r="DB111" s="6">
        <f t="shared" si="17"/>
        <v>13440.083333333334</v>
      </c>
      <c r="DC111" s="84">
        <f t="shared" si="28"/>
        <v>13273</v>
      </c>
    </row>
    <row r="112" spans="2:107" x14ac:dyDescent="0.3">
      <c r="B112" s="59" t="s">
        <v>189</v>
      </c>
      <c r="C112" s="21" t="s">
        <v>457</v>
      </c>
      <c r="D112" s="3">
        <v>52</v>
      </c>
      <c r="E112" s="3">
        <v>291</v>
      </c>
      <c r="F112" s="3">
        <v>408</v>
      </c>
      <c r="G112" s="3">
        <v>37</v>
      </c>
      <c r="H112" s="3">
        <v>2813</v>
      </c>
      <c r="I112" s="3">
        <v>277</v>
      </c>
      <c r="J112" s="3">
        <v>69</v>
      </c>
      <c r="K112" s="3">
        <v>7</v>
      </c>
      <c r="L112" s="3">
        <v>252</v>
      </c>
      <c r="M112" s="3">
        <v>110</v>
      </c>
      <c r="N112" s="3">
        <v>182</v>
      </c>
      <c r="O112" s="3">
        <v>384</v>
      </c>
      <c r="P112" s="3">
        <v>228</v>
      </c>
      <c r="Q112" s="3">
        <v>75</v>
      </c>
      <c r="R112" s="3">
        <v>88</v>
      </c>
      <c r="S112" s="3">
        <v>95</v>
      </c>
      <c r="T112" s="3">
        <v>30</v>
      </c>
      <c r="U112" s="3">
        <v>69</v>
      </c>
      <c r="V112" s="3">
        <v>26</v>
      </c>
      <c r="W112" s="3">
        <v>76</v>
      </c>
      <c r="X112" s="3">
        <v>152</v>
      </c>
      <c r="Y112" s="3">
        <v>137</v>
      </c>
      <c r="Z112" s="3">
        <v>136</v>
      </c>
      <c r="AA112" s="3">
        <v>32</v>
      </c>
      <c r="AB112" s="3">
        <v>118</v>
      </c>
      <c r="AC112" s="3">
        <v>299</v>
      </c>
      <c r="AD112" s="3">
        <v>49</v>
      </c>
      <c r="AE112" s="3">
        <v>148</v>
      </c>
      <c r="AF112" s="3">
        <v>42</v>
      </c>
      <c r="AG112" s="3">
        <v>87</v>
      </c>
      <c r="AH112" s="3">
        <v>99</v>
      </c>
      <c r="AI112" s="3">
        <v>202</v>
      </c>
      <c r="AJ112" s="3">
        <v>105</v>
      </c>
      <c r="AK112" s="3">
        <v>45</v>
      </c>
      <c r="AL112" s="3">
        <v>139</v>
      </c>
      <c r="AM112" s="3">
        <v>76</v>
      </c>
      <c r="AN112" s="3">
        <v>1079</v>
      </c>
      <c r="AO112" s="3">
        <v>101</v>
      </c>
      <c r="AP112" s="3">
        <v>14</v>
      </c>
      <c r="AQ112" s="3">
        <v>43</v>
      </c>
      <c r="AR112" s="3">
        <v>39</v>
      </c>
      <c r="AS112" s="3">
        <v>65</v>
      </c>
      <c r="AT112" s="3">
        <v>472</v>
      </c>
      <c r="AU112" s="3">
        <v>221</v>
      </c>
      <c r="AV112" s="3">
        <v>22</v>
      </c>
      <c r="AW112" s="3">
        <v>142</v>
      </c>
      <c r="AX112" s="3">
        <v>354</v>
      </c>
      <c r="AY112" s="3">
        <v>13</v>
      </c>
      <c r="AZ112" s="3">
        <v>95</v>
      </c>
      <c r="BA112" s="3">
        <v>56</v>
      </c>
      <c r="BB112" s="3">
        <v>15</v>
      </c>
      <c r="BC112" s="3">
        <v>11</v>
      </c>
      <c r="BD112" s="3">
        <v>58</v>
      </c>
      <c r="BE112" s="3">
        <v>3</v>
      </c>
      <c r="BF112" s="3">
        <v>0</v>
      </c>
      <c r="BG112" s="3">
        <v>1</v>
      </c>
      <c r="BH112" s="3">
        <v>1</v>
      </c>
      <c r="BI112" s="3">
        <v>22</v>
      </c>
      <c r="BJ112" s="3">
        <v>0</v>
      </c>
      <c r="BK112" s="3">
        <v>5</v>
      </c>
      <c r="BL112" s="3">
        <v>2</v>
      </c>
      <c r="BM112" s="3">
        <v>0</v>
      </c>
      <c r="BN112" s="3">
        <v>0</v>
      </c>
      <c r="BO112" s="30">
        <f t="shared" si="29"/>
        <v>103</v>
      </c>
      <c r="BP112" s="3">
        <v>58</v>
      </c>
      <c r="BQ112" s="30">
        <f t="shared" si="30"/>
        <v>325</v>
      </c>
      <c r="BR112" s="31">
        <v>10652</v>
      </c>
      <c r="BS112" s="3">
        <f t="shared" si="16"/>
        <v>10652</v>
      </c>
      <c r="BT112" s="3">
        <v>0</v>
      </c>
      <c r="BU112" s="39">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2">
        <v>33420</v>
      </c>
      <c r="DA112" s="6">
        <f t="shared" si="27"/>
        <v>12403.305555555555</v>
      </c>
      <c r="DB112" s="6">
        <f t="shared" si="17"/>
        <v>13335.5</v>
      </c>
      <c r="DC112" s="84">
        <f t="shared" si="28"/>
        <v>10652</v>
      </c>
    </row>
    <row r="113" spans="2:107" x14ac:dyDescent="0.3">
      <c r="B113" s="59" t="s">
        <v>190</v>
      </c>
      <c r="C113" s="21" t="s">
        <v>438</v>
      </c>
      <c r="D113" s="3">
        <v>48</v>
      </c>
      <c r="E113" s="3">
        <v>363</v>
      </c>
      <c r="F113" s="3">
        <v>491</v>
      </c>
      <c r="G113" s="3">
        <v>69</v>
      </c>
      <c r="H113" s="3">
        <v>3691</v>
      </c>
      <c r="I113" s="3">
        <v>380</v>
      </c>
      <c r="J113" s="3">
        <v>105</v>
      </c>
      <c r="K113" s="3">
        <v>11</v>
      </c>
      <c r="L113" s="3">
        <v>330</v>
      </c>
      <c r="M113" s="3">
        <v>152</v>
      </c>
      <c r="N113" s="3">
        <v>196</v>
      </c>
      <c r="O113" s="3">
        <v>517</v>
      </c>
      <c r="P113" s="3">
        <v>271</v>
      </c>
      <c r="Q113" s="3">
        <v>90</v>
      </c>
      <c r="R113" s="3">
        <v>106</v>
      </c>
      <c r="S113" s="3">
        <v>165</v>
      </c>
      <c r="T113" s="3">
        <v>47</v>
      </c>
      <c r="U113" s="3">
        <v>92</v>
      </c>
      <c r="V113" s="3">
        <v>25</v>
      </c>
      <c r="W113" s="3">
        <v>109</v>
      </c>
      <c r="X113" s="3">
        <v>203</v>
      </c>
      <c r="Y113" s="3">
        <v>207</v>
      </c>
      <c r="Z113" s="3">
        <v>190</v>
      </c>
      <c r="AA113" s="3">
        <v>32</v>
      </c>
      <c r="AB113" s="3">
        <v>168</v>
      </c>
      <c r="AC113" s="3">
        <v>379</v>
      </c>
      <c r="AD113" s="3">
        <v>89</v>
      </c>
      <c r="AE113" s="3">
        <v>220</v>
      </c>
      <c r="AF113" s="3">
        <v>50</v>
      </c>
      <c r="AG113" s="3">
        <v>133</v>
      </c>
      <c r="AH113" s="3">
        <v>130</v>
      </c>
      <c r="AI113" s="3">
        <v>322</v>
      </c>
      <c r="AJ113" s="3">
        <v>116</v>
      </c>
      <c r="AK113" s="3">
        <v>72</v>
      </c>
      <c r="AL113" s="3">
        <v>192</v>
      </c>
      <c r="AM113" s="3">
        <v>114</v>
      </c>
      <c r="AN113" s="3">
        <v>1411</v>
      </c>
      <c r="AO113" s="3">
        <v>159</v>
      </c>
      <c r="AP113" s="3">
        <v>20</v>
      </c>
      <c r="AQ113" s="3">
        <v>84</v>
      </c>
      <c r="AR113" s="3">
        <v>58</v>
      </c>
      <c r="AS113" s="3">
        <v>78</v>
      </c>
      <c r="AT113" s="3">
        <v>655</v>
      </c>
      <c r="AU113" s="3">
        <v>233</v>
      </c>
      <c r="AV113" s="3">
        <v>34</v>
      </c>
      <c r="AW113" s="3">
        <v>241</v>
      </c>
      <c r="AX113" s="3">
        <v>258</v>
      </c>
      <c r="AY113" s="3">
        <v>19</v>
      </c>
      <c r="AZ113" s="3">
        <v>121</v>
      </c>
      <c r="BA113" s="3">
        <v>61</v>
      </c>
      <c r="BB113" s="3">
        <v>18</v>
      </c>
      <c r="BC113" s="3">
        <v>17</v>
      </c>
      <c r="BD113" s="3">
        <v>73</v>
      </c>
      <c r="BE113" s="3">
        <v>4</v>
      </c>
      <c r="BF113" s="3">
        <v>0</v>
      </c>
      <c r="BG113" s="3">
        <v>0</v>
      </c>
      <c r="BH113" s="3">
        <v>0</v>
      </c>
      <c r="BI113" s="3">
        <v>15</v>
      </c>
      <c r="BJ113" s="3">
        <v>0</v>
      </c>
      <c r="BK113" s="3">
        <v>3</v>
      </c>
      <c r="BL113" s="3">
        <v>5</v>
      </c>
      <c r="BM113" s="3">
        <v>0</v>
      </c>
      <c r="BN113" s="3">
        <v>1</v>
      </c>
      <c r="BO113" s="30">
        <f t="shared" si="29"/>
        <v>118</v>
      </c>
      <c r="BP113" s="3">
        <v>261</v>
      </c>
      <c r="BQ113" s="30">
        <f t="shared" si="30"/>
        <v>466</v>
      </c>
      <c r="BR113" s="31">
        <v>14170</v>
      </c>
      <c r="BS113" s="3">
        <f t="shared" si="16"/>
        <v>14170</v>
      </c>
      <c r="BT113" s="3">
        <v>0</v>
      </c>
      <c r="BU113" s="39">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2">
        <v>33451</v>
      </c>
      <c r="DA113" s="6">
        <f t="shared" si="27"/>
        <v>12463.916666666666</v>
      </c>
      <c r="DB113" s="6">
        <f t="shared" si="17"/>
        <v>13290.333333333334</v>
      </c>
      <c r="DC113" s="84">
        <f t="shared" si="28"/>
        <v>14170</v>
      </c>
    </row>
    <row r="114" spans="2:107" x14ac:dyDescent="0.3">
      <c r="B114" s="59" t="s">
        <v>191</v>
      </c>
      <c r="C114" s="21" t="s">
        <v>439</v>
      </c>
      <c r="D114" s="3">
        <v>62</v>
      </c>
      <c r="E114" s="3">
        <v>356</v>
      </c>
      <c r="F114" s="3">
        <v>450</v>
      </c>
      <c r="G114" s="3">
        <v>62</v>
      </c>
      <c r="H114" s="3">
        <v>3560</v>
      </c>
      <c r="I114" s="3">
        <v>331</v>
      </c>
      <c r="J114" s="3">
        <v>92</v>
      </c>
      <c r="K114" s="3">
        <v>17</v>
      </c>
      <c r="L114" s="3">
        <v>316</v>
      </c>
      <c r="M114" s="3">
        <v>134</v>
      </c>
      <c r="N114" s="3">
        <v>206</v>
      </c>
      <c r="O114" s="3">
        <v>487</v>
      </c>
      <c r="P114" s="3">
        <v>273</v>
      </c>
      <c r="Q114" s="3">
        <v>92</v>
      </c>
      <c r="R114" s="3">
        <v>72</v>
      </c>
      <c r="S114" s="3">
        <v>162</v>
      </c>
      <c r="T114" s="3">
        <v>34</v>
      </c>
      <c r="U114" s="3">
        <v>86</v>
      </c>
      <c r="V114" s="3">
        <v>34</v>
      </c>
      <c r="W114" s="3">
        <v>101</v>
      </c>
      <c r="X114" s="3">
        <v>219</v>
      </c>
      <c r="Y114" s="3">
        <v>236</v>
      </c>
      <c r="Z114" s="3">
        <v>238</v>
      </c>
      <c r="AA114" s="3">
        <v>39</v>
      </c>
      <c r="AB114" s="3">
        <v>142</v>
      </c>
      <c r="AC114" s="3">
        <v>335</v>
      </c>
      <c r="AD114" s="3">
        <v>66</v>
      </c>
      <c r="AE114" s="3">
        <v>185</v>
      </c>
      <c r="AF114" s="3">
        <v>57</v>
      </c>
      <c r="AG114" s="3">
        <v>123</v>
      </c>
      <c r="AH114" s="3">
        <v>116</v>
      </c>
      <c r="AI114" s="3">
        <v>269</v>
      </c>
      <c r="AJ114" s="3">
        <v>110</v>
      </c>
      <c r="AK114" s="3">
        <v>57</v>
      </c>
      <c r="AL114" s="3">
        <v>159</v>
      </c>
      <c r="AM114" s="3">
        <v>121</v>
      </c>
      <c r="AN114" s="3">
        <v>1372</v>
      </c>
      <c r="AO114" s="3">
        <v>131</v>
      </c>
      <c r="AP114" s="3">
        <v>20</v>
      </c>
      <c r="AQ114" s="3">
        <v>67</v>
      </c>
      <c r="AR114" s="3">
        <v>44</v>
      </c>
      <c r="AS114" s="3">
        <v>61</v>
      </c>
      <c r="AT114" s="3">
        <v>620</v>
      </c>
      <c r="AU114" s="3">
        <v>240</v>
      </c>
      <c r="AV114" s="3">
        <v>28</v>
      </c>
      <c r="AW114" s="3">
        <v>183</v>
      </c>
      <c r="AX114" s="3">
        <v>306</v>
      </c>
      <c r="AY114" s="3">
        <v>16</v>
      </c>
      <c r="AZ114" s="3">
        <v>135</v>
      </c>
      <c r="BA114" s="3">
        <v>70</v>
      </c>
      <c r="BB114" s="3">
        <v>16</v>
      </c>
      <c r="BC114" s="3">
        <v>28</v>
      </c>
      <c r="BD114" s="3">
        <v>68</v>
      </c>
      <c r="BE114" s="3">
        <v>3</v>
      </c>
      <c r="BF114" s="3">
        <v>0</v>
      </c>
      <c r="BG114" s="3">
        <v>0</v>
      </c>
      <c r="BH114" s="3">
        <v>0</v>
      </c>
      <c r="BI114" s="3">
        <v>18</v>
      </c>
      <c r="BJ114" s="3">
        <v>0</v>
      </c>
      <c r="BK114" s="3">
        <v>3</v>
      </c>
      <c r="BL114" s="3">
        <v>4</v>
      </c>
      <c r="BM114" s="3">
        <v>0</v>
      </c>
      <c r="BN114" s="3">
        <v>0</v>
      </c>
      <c r="BO114" s="30">
        <f t="shared" si="29"/>
        <v>124</v>
      </c>
      <c r="BP114" s="3">
        <v>89</v>
      </c>
      <c r="BQ114" s="30">
        <f t="shared" si="30"/>
        <v>380</v>
      </c>
      <c r="BR114" s="31">
        <v>13301</v>
      </c>
      <c r="BS114" s="3">
        <f t="shared" si="16"/>
        <v>13301</v>
      </c>
      <c r="BT114" s="3">
        <v>0</v>
      </c>
      <c r="BU114" s="39">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2">
        <v>33482</v>
      </c>
      <c r="DA114" s="6">
        <f t="shared" si="27"/>
        <v>12546.472222222223</v>
      </c>
      <c r="DB114" s="6">
        <f t="shared" si="17"/>
        <v>13047.083333333334</v>
      </c>
      <c r="DC114" s="84">
        <f t="shared" si="28"/>
        <v>13301</v>
      </c>
    </row>
    <row r="115" spans="2:107" x14ac:dyDescent="0.3">
      <c r="B115" s="59" t="s">
        <v>192</v>
      </c>
      <c r="C115" s="21" t="s">
        <v>440</v>
      </c>
      <c r="D115" s="3">
        <v>60</v>
      </c>
      <c r="E115" s="3">
        <v>356</v>
      </c>
      <c r="F115" s="3">
        <v>406</v>
      </c>
      <c r="G115" s="3">
        <v>49</v>
      </c>
      <c r="H115" s="3">
        <v>3090</v>
      </c>
      <c r="I115" s="3">
        <v>326</v>
      </c>
      <c r="J115" s="3">
        <v>81</v>
      </c>
      <c r="K115" s="3">
        <v>7</v>
      </c>
      <c r="L115" s="3">
        <v>311</v>
      </c>
      <c r="M115" s="3">
        <v>124</v>
      </c>
      <c r="N115" s="3">
        <v>174</v>
      </c>
      <c r="O115" s="3">
        <v>360</v>
      </c>
      <c r="P115" s="3">
        <v>253</v>
      </c>
      <c r="Q115" s="3">
        <v>90</v>
      </c>
      <c r="R115" s="3">
        <v>90</v>
      </c>
      <c r="S115" s="3">
        <v>106</v>
      </c>
      <c r="T115" s="3">
        <v>40</v>
      </c>
      <c r="U115" s="3">
        <v>76</v>
      </c>
      <c r="V115" s="3">
        <v>32</v>
      </c>
      <c r="W115" s="3">
        <v>82</v>
      </c>
      <c r="X115" s="3">
        <v>170</v>
      </c>
      <c r="Y115" s="3">
        <v>199</v>
      </c>
      <c r="Z115" s="3">
        <v>185</v>
      </c>
      <c r="AA115" s="3">
        <v>37</v>
      </c>
      <c r="AB115" s="3">
        <v>104</v>
      </c>
      <c r="AC115" s="3">
        <v>286</v>
      </c>
      <c r="AD115" s="3">
        <v>62</v>
      </c>
      <c r="AE115" s="3">
        <v>174</v>
      </c>
      <c r="AF115" s="3">
        <v>47</v>
      </c>
      <c r="AG115" s="3">
        <v>107</v>
      </c>
      <c r="AH115" s="3">
        <v>100</v>
      </c>
      <c r="AI115" s="3">
        <v>226</v>
      </c>
      <c r="AJ115" s="3">
        <v>93</v>
      </c>
      <c r="AK115" s="3">
        <v>71</v>
      </c>
      <c r="AL115" s="3">
        <v>143</v>
      </c>
      <c r="AM115" s="3">
        <v>97</v>
      </c>
      <c r="AN115" s="3">
        <v>1252</v>
      </c>
      <c r="AO115" s="3">
        <v>116</v>
      </c>
      <c r="AP115" s="3">
        <v>29</v>
      </c>
      <c r="AQ115" s="3">
        <v>62</v>
      </c>
      <c r="AR115" s="3">
        <v>39</v>
      </c>
      <c r="AS115" s="3">
        <v>73</v>
      </c>
      <c r="AT115" s="3">
        <v>487</v>
      </c>
      <c r="AU115" s="3">
        <v>179</v>
      </c>
      <c r="AV115" s="3">
        <v>9</v>
      </c>
      <c r="AW115" s="3">
        <v>173</v>
      </c>
      <c r="AX115" s="3">
        <v>361</v>
      </c>
      <c r="AY115" s="3">
        <v>11</v>
      </c>
      <c r="AZ115" s="3">
        <v>104</v>
      </c>
      <c r="BA115" s="3">
        <v>76</v>
      </c>
      <c r="BB115" s="3">
        <v>9</v>
      </c>
      <c r="BC115" s="3">
        <v>24</v>
      </c>
      <c r="BD115" s="3">
        <v>90</v>
      </c>
      <c r="BE115" s="3">
        <v>2</v>
      </c>
      <c r="BF115" s="3">
        <v>1</v>
      </c>
      <c r="BG115" s="3">
        <v>0</v>
      </c>
      <c r="BH115" s="3">
        <v>2</v>
      </c>
      <c r="BI115" s="3">
        <v>21</v>
      </c>
      <c r="BJ115" s="3">
        <v>0</v>
      </c>
      <c r="BK115" s="3">
        <v>4</v>
      </c>
      <c r="BL115" s="3">
        <v>7</v>
      </c>
      <c r="BM115" s="3">
        <v>0</v>
      </c>
      <c r="BN115" s="3">
        <v>0</v>
      </c>
      <c r="BO115" s="30">
        <f t="shared" si="29"/>
        <v>151</v>
      </c>
      <c r="BP115" s="3">
        <v>89</v>
      </c>
      <c r="BQ115" s="30">
        <f t="shared" si="30"/>
        <v>335</v>
      </c>
      <c r="BR115" s="31">
        <v>11769</v>
      </c>
      <c r="BS115" s="3">
        <f t="shared" si="16"/>
        <v>11769</v>
      </c>
      <c r="BT115" s="3">
        <v>0</v>
      </c>
      <c r="BU115" s="39">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2">
        <v>33512</v>
      </c>
      <c r="DA115" s="6">
        <f t="shared" si="27"/>
        <v>12573.111111111111</v>
      </c>
      <c r="DB115" s="6">
        <f t="shared" si="17"/>
        <v>12777</v>
      </c>
      <c r="DC115" s="84">
        <f t="shared" si="28"/>
        <v>11769</v>
      </c>
    </row>
    <row r="116" spans="2:107" x14ac:dyDescent="0.3">
      <c r="B116" s="59" t="s">
        <v>193</v>
      </c>
      <c r="C116" s="21" t="s">
        <v>441</v>
      </c>
      <c r="D116" s="3">
        <v>49</v>
      </c>
      <c r="E116" s="3">
        <v>337</v>
      </c>
      <c r="F116" s="3">
        <v>402</v>
      </c>
      <c r="G116" s="3">
        <v>39</v>
      </c>
      <c r="H116" s="3">
        <v>3092</v>
      </c>
      <c r="I116" s="3">
        <v>334</v>
      </c>
      <c r="J116" s="3">
        <v>95</v>
      </c>
      <c r="K116" s="3">
        <v>12</v>
      </c>
      <c r="L116" s="3">
        <v>305</v>
      </c>
      <c r="M116" s="3">
        <v>120</v>
      </c>
      <c r="N116" s="3">
        <v>187</v>
      </c>
      <c r="O116" s="3">
        <v>417</v>
      </c>
      <c r="P116" s="3">
        <v>227</v>
      </c>
      <c r="Q116" s="3">
        <v>80</v>
      </c>
      <c r="R116" s="3">
        <v>64</v>
      </c>
      <c r="S116" s="3">
        <v>113</v>
      </c>
      <c r="T116" s="3">
        <v>29</v>
      </c>
      <c r="U116" s="3">
        <v>71</v>
      </c>
      <c r="V116" s="3">
        <v>41</v>
      </c>
      <c r="W116" s="3">
        <v>87</v>
      </c>
      <c r="X116" s="3">
        <v>179</v>
      </c>
      <c r="Y116" s="3">
        <v>188</v>
      </c>
      <c r="Z116" s="3">
        <v>208</v>
      </c>
      <c r="AA116" s="3">
        <v>40</v>
      </c>
      <c r="AB116" s="3">
        <v>114</v>
      </c>
      <c r="AC116" s="3">
        <v>327</v>
      </c>
      <c r="AD116" s="3">
        <v>59</v>
      </c>
      <c r="AE116" s="3">
        <v>163</v>
      </c>
      <c r="AF116" s="3">
        <v>43</v>
      </c>
      <c r="AG116" s="3">
        <v>96</v>
      </c>
      <c r="AH116" s="3">
        <v>110</v>
      </c>
      <c r="AI116" s="3">
        <v>215</v>
      </c>
      <c r="AJ116" s="3">
        <v>88</v>
      </c>
      <c r="AK116" s="3">
        <v>40</v>
      </c>
      <c r="AL116" s="3">
        <v>150</v>
      </c>
      <c r="AM116" s="3">
        <v>105</v>
      </c>
      <c r="AN116" s="3">
        <v>1309</v>
      </c>
      <c r="AO116" s="3">
        <v>150</v>
      </c>
      <c r="AP116" s="3">
        <v>18</v>
      </c>
      <c r="AQ116" s="3">
        <v>66</v>
      </c>
      <c r="AR116" s="3">
        <v>49</v>
      </c>
      <c r="AS116" s="3">
        <v>77</v>
      </c>
      <c r="AT116" s="3">
        <v>584</v>
      </c>
      <c r="AU116" s="3">
        <v>158</v>
      </c>
      <c r="AV116" s="3">
        <v>21</v>
      </c>
      <c r="AW116" s="3">
        <v>155</v>
      </c>
      <c r="AX116" s="3">
        <v>394</v>
      </c>
      <c r="AY116" s="3">
        <v>12</v>
      </c>
      <c r="AZ116" s="3">
        <v>97</v>
      </c>
      <c r="BA116" s="3">
        <v>50</v>
      </c>
      <c r="BB116" s="3">
        <v>12</v>
      </c>
      <c r="BC116" s="3">
        <v>19</v>
      </c>
      <c r="BD116" s="3">
        <v>94</v>
      </c>
      <c r="BE116" s="3">
        <v>2</v>
      </c>
      <c r="BF116" s="3">
        <v>1</v>
      </c>
      <c r="BG116" s="3">
        <v>0</v>
      </c>
      <c r="BH116" s="3">
        <v>0</v>
      </c>
      <c r="BI116" s="3">
        <v>14</v>
      </c>
      <c r="BJ116" s="3">
        <v>0</v>
      </c>
      <c r="BK116" s="3">
        <v>5</v>
      </c>
      <c r="BL116" s="3">
        <v>0</v>
      </c>
      <c r="BM116" s="3">
        <v>0</v>
      </c>
      <c r="BN116" s="3">
        <v>0</v>
      </c>
      <c r="BO116" s="30">
        <f t="shared" si="29"/>
        <v>135</v>
      </c>
      <c r="BP116" s="3">
        <v>165</v>
      </c>
      <c r="BQ116" s="30">
        <f t="shared" si="30"/>
        <v>379</v>
      </c>
      <c r="BR116" s="31">
        <v>12057</v>
      </c>
      <c r="BS116" s="3">
        <f t="shared" si="16"/>
        <v>12057</v>
      </c>
      <c r="BT116" s="3">
        <v>0</v>
      </c>
      <c r="BU116" s="39">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2">
        <v>33543</v>
      </c>
      <c r="DA116" s="6">
        <f t="shared" si="27"/>
        <v>12654.861111111111</v>
      </c>
      <c r="DB116" s="6">
        <f t="shared" si="17"/>
        <v>12752.25</v>
      </c>
      <c r="DC116" s="84">
        <f t="shared" si="28"/>
        <v>12057</v>
      </c>
    </row>
    <row r="117" spans="2:107" x14ac:dyDescent="0.3">
      <c r="B117" s="59" t="s">
        <v>194</v>
      </c>
      <c r="C117" s="21" t="s">
        <v>442</v>
      </c>
      <c r="D117" s="3">
        <v>57</v>
      </c>
      <c r="E117" s="3">
        <v>204</v>
      </c>
      <c r="F117" s="3">
        <v>272</v>
      </c>
      <c r="G117" s="3">
        <v>32</v>
      </c>
      <c r="H117" s="3">
        <v>2288</v>
      </c>
      <c r="I117" s="3">
        <v>213</v>
      </c>
      <c r="J117" s="3">
        <v>48</v>
      </c>
      <c r="K117" s="3">
        <v>7</v>
      </c>
      <c r="L117" s="3">
        <v>213</v>
      </c>
      <c r="M117" s="3">
        <v>89</v>
      </c>
      <c r="N117" s="3">
        <v>123</v>
      </c>
      <c r="O117" s="3">
        <v>306</v>
      </c>
      <c r="P117" s="3">
        <v>154</v>
      </c>
      <c r="Q117" s="3">
        <v>61</v>
      </c>
      <c r="R117" s="3">
        <v>59</v>
      </c>
      <c r="S117" s="3">
        <v>79</v>
      </c>
      <c r="T117" s="3">
        <v>24</v>
      </c>
      <c r="U117" s="3">
        <v>44</v>
      </c>
      <c r="V117" s="3">
        <v>27</v>
      </c>
      <c r="W117" s="3">
        <v>67</v>
      </c>
      <c r="X117" s="3">
        <v>127</v>
      </c>
      <c r="Y117" s="3">
        <v>127</v>
      </c>
      <c r="Z117" s="3">
        <v>111</v>
      </c>
      <c r="AA117" s="3">
        <v>16</v>
      </c>
      <c r="AB117" s="3">
        <v>87</v>
      </c>
      <c r="AC117" s="3">
        <v>209</v>
      </c>
      <c r="AD117" s="3">
        <v>40</v>
      </c>
      <c r="AE117" s="3">
        <v>129</v>
      </c>
      <c r="AF117" s="3">
        <v>25</v>
      </c>
      <c r="AG117" s="3">
        <v>81</v>
      </c>
      <c r="AH117" s="3">
        <v>81</v>
      </c>
      <c r="AI117" s="3">
        <v>152</v>
      </c>
      <c r="AJ117" s="3">
        <v>68</v>
      </c>
      <c r="AK117" s="3">
        <v>32</v>
      </c>
      <c r="AL117" s="3">
        <v>104</v>
      </c>
      <c r="AM117" s="3">
        <v>67</v>
      </c>
      <c r="AN117" s="3">
        <v>947</v>
      </c>
      <c r="AO117" s="3">
        <v>78</v>
      </c>
      <c r="AP117" s="3">
        <v>16</v>
      </c>
      <c r="AQ117" s="3">
        <v>36</v>
      </c>
      <c r="AR117" s="3">
        <v>28</v>
      </c>
      <c r="AS117" s="3">
        <v>46</v>
      </c>
      <c r="AT117" s="3">
        <v>373</v>
      </c>
      <c r="AU117" s="3">
        <v>148</v>
      </c>
      <c r="AV117" s="3">
        <v>18</v>
      </c>
      <c r="AW117" s="3">
        <v>119</v>
      </c>
      <c r="AX117" s="3">
        <v>307</v>
      </c>
      <c r="AY117" s="3">
        <v>4</v>
      </c>
      <c r="AZ117" s="3">
        <v>70</v>
      </c>
      <c r="BA117" s="3">
        <v>34</v>
      </c>
      <c r="BB117" s="3">
        <v>10</v>
      </c>
      <c r="BC117" s="3">
        <v>15</v>
      </c>
      <c r="BD117" s="3">
        <v>59</v>
      </c>
      <c r="BE117" s="3">
        <v>1</v>
      </c>
      <c r="BF117" s="3">
        <v>0</v>
      </c>
      <c r="BG117" s="3">
        <v>0</v>
      </c>
      <c r="BH117" s="3">
        <v>1</v>
      </c>
      <c r="BI117" s="3">
        <v>9</v>
      </c>
      <c r="BJ117" s="3">
        <v>0</v>
      </c>
      <c r="BK117" s="3">
        <v>3</v>
      </c>
      <c r="BL117" s="3">
        <v>0</v>
      </c>
      <c r="BM117" s="3">
        <v>0</v>
      </c>
      <c r="BN117" s="3">
        <v>0</v>
      </c>
      <c r="BO117" s="30">
        <f t="shared" si="29"/>
        <v>88</v>
      </c>
      <c r="BP117" s="3">
        <v>58</v>
      </c>
      <c r="BQ117" s="30">
        <f t="shared" si="30"/>
        <v>262</v>
      </c>
      <c r="BR117" s="31">
        <v>8465</v>
      </c>
      <c r="BS117" s="3">
        <f t="shared" si="16"/>
        <v>8465</v>
      </c>
      <c r="BT117" s="3">
        <v>0</v>
      </c>
      <c r="BU117" s="39">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2">
        <v>33573</v>
      </c>
      <c r="DA117" s="6">
        <f t="shared" si="27"/>
        <v>12590.805555555555</v>
      </c>
      <c r="DB117" s="6">
        <f t="shared" si="17"/>
        <v>12381.166666666666</v>
      </c>
      <c r="DC117" s="84">
        <f t="shared" si="28"/>
        <v>8465</v>
      </c>
    </row>
    <row r="118" spans="2:107" x14ac:dyDescent="0.3">
      <c r="B118" s="59" t="s">
        <v>195</v>
      </c>
      <c r="C118" s="21" t="s">
        <v>443</v>
      </c>
      <c r="D118" s="3">
        <v>49</v>
      </c>
      <c r="E118" s="3">
        <v>282</v>
      </c>
      <c r="F118" s="3">
        <v>368</v>
      </c>
      <c r="G118" s="3">
        <v>46</v>
      </c>
      <c r="H118" s="3">
        <v>2821</v>
      </c>
      <c r="I118" s="3">
        <v>294</v>
      </c>
      <c r="J118" s="3">
        <v>83</v>
      </c>
      <c r="K118" s="3">
        <v>13</v>
      </c>
      <c r="L118" s="3">
        <v>274</v>
      </c>
      <c r="M118" s="3">
        <v>118</v>
      </c>
      <c r="N118" s="3">
        <v>176</v>
      </c>
      <c r="O118" s="3">
        <v>379</v>
      </c>
      <c r="P118" s="3">
        <v>187</v>
      </c>
      <c r="Q118" s="3">
        <v>58</v>
      </c>
      <c r="R118" s="3">
        <v>90</v>
      </c>
      <c r="S118" s="3">
        <v>91</v>
      </c>
      <c r="T118" s="3">
        <v>26</v>
      </c>
      <c r="U118" s="3">
        <v>64</v>
      </c>
      <c r="V118" s="3">
        <v>28</v>
      </c>
      <c r="W118" s="3">
        <v>82</v>
      </c>
      <c r="X118" s="3">
        <v>131</v>
      </c>
      <c r="Y118" s="3">
        <v>160</v>
      </c>
      <c r="Z118" s="3">
        <v>152</v>
      </c>
      <c r="AA118" s="3">
        <v>23</v>
      </c>
      <c r="AB118" s="3">
        <v>107</v>
      </c>
      <c r="AC118" s="3">
        <v>281</v>
      </c>
      <c r="AD118" s="3">
        <v>44</v>
      </c>
      <c r="AE118" s="3">
        <v>166</v>
      </c>
      <c r="AF118" s="3">
        <v>28</v>
      </c>
      <c r="AG118" s="3">
        <v>97</v>
      </c>
      <c r="AH118" s="3">
        <v>89</v>
      </c>
      <c r="AI118" s="3">
        <v>189</v>
      </c>
      <c r="AJ118" s="3">
        <v>106</v>
      </c>
      <c r="AK118" s="3">
        <v>37</v>
      </c>
      <c r="AL118" s="3">
        <v>133</v>
      </c>
      <c r="AM118" s="3">
        <v>65</v>
      </c>
      <c r="AN118" s="3">
        <v>1170</v>
      </c>
      <c r="AO118" s="3">
        <v>113</v>
      </c>
      <c r="AP118" s="3">
        <v>22</v>
      </c>
      <c r="AQ118" s="3">
        <v>55</v>
      </c>
      <c r="AR118" s="3">
        <v>40</v>
      </c>
      <c r="AS118" s="3">
        <v>78</v>
      </c>
      <c r="AT118" s="3">
        <v>481</v>
      </c>
      <c r="AU118" s="3">
        <v>169</v>
      </c>
      <c r="AV118" s="3">
        <v>15</v>
      </c>
      <c r="AW118" s="3">
        <v>150</v>
      </c>
      <c r="AX118" s="3">
        <v>310</v>
      </c>
      <c r="AY118" s="3">
        <v>6</v>
      </c>
      <c r="AZ118" s="3">
        <v>74</v>
      </c>
      <c r="BA118" s="3">
        <v>48</v>
      </c>
      <c r="BB118" s="3">
        <v>6</v>
      </c>
      <c r="BC118" s="3">
        <v>11</v>
      </c>
      <c r="BD118" s="3">
        <v>77</v>
      </c>
      <c r="BE118" s="3">
        <v>2</v>
      </c>
      <c r="BF118" s="3">
        <v>0</v>
      </c>
      <c r="BG118" s="3">
        <v>0</v>
      </c>
      <c r="BH118" s="3">
        <v>0</v>
      </c>
      <c r="BI118" s="3">
        <v>19</v>
      </c>
      <c r="BJ118" s="3">
        <v>1</v>
      </c>
      <c r="BK118" s="3">
        <v>5</v>
      </c>
      <c r="BL118" s="3">
        <v>2</v>
      </c>
      <c r="BM118" s="3">
        <v>0</v>
      </c>
      <c r="BN118" s="3">
        <v>0</v>
      </c>
      <c r="BO118" s="30">
        <f t="shared" si="29"/>
        <v>117</v>
      </c>
      <c r="BP118" s="3">
        <v>73</v>
      </c>
      <c r="BQ118" s="30">
        <f t="shared" si="30"/>
        <v>258</v>
      </c>
      <c r="BR118" s="31">
        <v>10522</v>
      </c>
      <c r="BS118" s="3">
        <f t="shared" si="16"/>
        <v>10522</v>
      </c>
      <c r="BT118" s="3">
        <v>0</v>
      </c>
      <c r="BU118" s="39">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2">
        <v>33604</v>
      </c>
      <c r="DA118" s="6">
        <f t="shared" si="27"/>
        <v>12606.166666666666</v>
      </c>
      <c r="DB118" s="6">
        <f t="shared" si="17"/>
        <v>12280.916666666666</v>
      </c>
      <c r="DC118" s="84">
        <f t="shared" si="28"/>
        <v>10522</v>
      </c>
    </row>
    <row r="119" spans="2:107" x14ac:dyDescent="0.3">
      <c r="B119" s="59" t="s">
        <v>196</v>
      </c>
      <c r="C119" s="21" t="s">
        <v>444</v>
      </c>
      <c r="D119" s="3">
        <v>55</v>
      </c>
      <c r="E119" s="3">
        <v>335</v>
      </c>
      <c r="F119" s="3">
        <v>414</v>
      </c>
      <c r="G119" s="3">
        <v>56</v>
      </c>
      <c r="H119" s="3">
        <v>3430</v>
      </c>
      <c r="I119" s="3">
        <v>367</v>
      </c>
      <c r="J119" s="3">
        <v>68</v>
      </c>
      <c r="K119" s="3">
        <v>12</v>
      </c>
      <c r="L119" s="3">
        <v>298</v>
      </c>
      <c r="M119" s="3">
        <v>134</v>
      </c>
      <c r="N119" s="3">
        <v>225</v>
      </c>
      <c r="O119" s="3">
        <v>462</v>
      </c>
      <c r="P119" s="3">
        <v>232</v>
      </c>
      <c r="Q119" s="3">
        <v>90</v>
      </c>
      <c r="R119" s="3">
        <v>83</v>
      </c>
      <c r="S119" s="3">
        <v>112</v>
      </c>
      <c r="T119" s="3">
        <v>43</v>
      </c>
      <c r="U119" s="3">
        <v>67</v>
      </c>
      <c r="V119" s="3">
        <v>32</v>
      </c>
      <c r="W119" s="3">
        <v>78</v>
      </c>
      <c r="X119" s="3">
        <v>153</v>
      </c>
      <c r="Y119" s="3">
        <v>214</v>
      </c>
      <c r="Z119" s="3">
        <v>169</v>
      </c>
      <c r="AA119" s="3">
        <v>32</v>
      </c>
      <c r="AB119" s="3">
        <v>130</v>
      </c>
      <c r="AC119" s="3">
        <v>327</v>
      </c>
      <c r="AD119" s="3">
        <v>59</v>
      </c>
      <c r="AE119" s="3">
        <v>197</v>
      </c>
      <c r="AF119" s="3">
        <v>38</v>
      </c>
      <c r="AG119" s="3">
        <v>95</v>
      </c>
      <c r="AH119" s="3">
        <v>117</v>
      </c>
      <c r="AI119" s="3">
        <v>232</v>
      </c>
      <c r="AJ119" s="3">
        <v>109</v>
      </c>
      <c r="AK119" s="3">
        <v>52</v>
      </c>
      <c r="AL119" s="3">
        <v>132</v>
      </c>
      <c r="AM119" s="3">
        <v>98</v>
      </c>
      <c r="AN119" s="3">
        <v>1454</v>
      </c>
      <c r="AO119" s="3">
        <v>137</v>
      </c>
      <c r="AP119" s="3">
        <v>15</v>
      </c>
      <c r="AQ119" s="3">
        <v>68</v>
      </c>
      <c r="AR119" s="3">
        <v>38</v>
      </c>
      <c r="AS119" s="3">
        <v>83</v>
      </c>
      <c r="AT119" s="3">
        <v>587</v>
      </c>
      <c r="AU119" s="3">
        <v>190</v>
      </c>
      <c r="AV119" s="3">
        <v>24</v>
      </c>
      <c r="AW119" s="3">
        <v>187</v>
      </c>
      <c r="AX119" s="3">
        <v>402</v>
      </c>
      <c r="AY119" s="3">
        <v>10</v>
      </c>
      <c r="AZ119" s="3">
        <v>95</v>
      </c>
      <c r="BA119" s="3">
        <v>68</v>
      </c>
      <c r="BB119" s="3">
        <v>10</v>
      </c>
      <c r="BC119" s="3">
        <v>21</v>
      </c>
      <c r="BD119" s="3">
        <v>105</v>
      </c>
      <c r="BE119" s="3">
        <v>5</v>
      </c>
      <c r="BF119" s="3">
        <v>0</v>
      </c>
      <c r="BG119" s="3">
        <v>1</v>
      </c>
      <c r="BH119" s="3">
        <v>0</v>
      </c>
      <c r="BI119" s="3">
        <v>22</v>
      </c>
      <c r="BJ119" s="3">
        <v>0</v>
      </c>
      <c r="BK119" s="3">
        <v>2</v>
      </c>
      <c r="BL119" s="3">
        <v>1</v>
      </c>
      <c r="BM119" s="3">
        <v>0</v>
      </c>
      <c r="BN119" s="3">
        <v>1</v>
      </c>
      <c r="BO119" s="30">
        <f t="shared" si="29"/>
        <v>158</v>
      </c>
      <c r="BP119" s="3">
        <v>82</v>
      </c>
      <c r="BQ119" s="30">
        <f t="shared" si="30"/>
        <v>328</v>
      </c>
      <c r="BR119" s="31">
        <v>12683</v>
      </c>
      <c r="BS119" s="3">
        <f t="shared" si="16"/>
        <v>12683</v>
      </c>
      <c r="BT119" s="3">
        <v>0</v>
      </c>
      <c r="BU119" s="39">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2">
        <v>33635</v>
      </c>
      <c r="DA119" s="6">
        <f t="shared" si="27"/>
        <v>12726.083333333334</v>
      </c>
      <c r="DB119" s="6">
        <f t="shared" si="17"/>
        <v>12289.333333333334</v>
      </c>
      <c r="DC119" s="84">
        <f t="shared" si="28"/>
        <v>12683</v>
      </c>
    </row>
    <row r="120" spans="2:107" x14ac:dyDescent="0.3">
      <c r="B120" s="59" t="s">
        <v>197</v>
      </c>
      <c r="C120" s="21" t="s">
        <v>445</v>
      </c>
      <c r="D120" s="3">
        <v>51</v>
      </c>
      <c r="E120" s="3">
        <v>286</v>
      </c>
      <c r="F120" s="3">
        <v>363</v>
      </c>
      <c r="G120" s="3">
        <v>52</v>
      </c>
      <c r="H120" s="3">
        <v>2730</v>
      </c>
      <c r="I120" s="3">
        <v>244</v>
      </c>
      <c r="J120" s="3">
        <v>60</v>
      </c>
      <c r="K120" s="3">
        <v>8</v>
      </c>
      <c r="L120" s="3">
        <v>259</v>
      </c>
      <c r="M120" s="3">
        <v>94</v>
      </c>
      <c r="N120" s="3">
        <v>144</v>
      </c>
      <c r="O120" s="3">
        <v>374</v>
      </c>
      <c r="P120" s="3">
        <v>177</v>
      </c>
      <c r="Q120" s="3">
        <v>75</v>
      </c>
      <c r="R120" s="3">
        <v>45</v>
      </c>
      <c r="S120" s="3">
        <v>93</v>
      </c>
      <c r="T120" s="3">
        <v>38</v>
      </c>
      <c r="U120" s="3">
        <v>79</v>
      </c>
      <c r="V120" s="3">
        <v>33</v>
      </c>
      <c r="W120" s="3">
        <v>78</v>
      </c>
      <c r="X120" s="3">
        <v>106</v>
      </c>
      <c r="Y120" s="3">
        <v>161</v>
      </c>
      <c r="Z120" s="3">
        <v>134</v>
      </c>
      <c r="AA120" s="3">
        <v>28</v>
      </c>
      <c r="AB120" s="3">
        <v>107</v>
      </c>
      <c r="AC120" s="3">
        <v>282</v>
      </c>
      <c r="AD120" s="3">
        <v>50</v>
      </c>
      <c r="AE120" s="3">
        <v>190</v>
      </c>
      <c r="AF120" s="3">
        <v>41</v>
      </c>
      <c r="AG120" s="3">
        <v>80</v>
      </c>
      <c r="AH120" s="3">
        <v>98</v>
      </c>
      <c r="AI120" s="3">
        <v>198</v>
      </c>
      <c r="AJ120" s="3">
        <v>77</v>
      </c>
      <c r="AK120" s="3">
        <v>48</v>
      </c>
      <c r="AL120" s="3">
        <v>117</v>
      </c>
      <c r="AM120" s="3">
        <v>80</v>
      </c>
      <c r="AN120" s="3">
        <v>1147</v>
      </c>
      <c r="AO120" s="3">
        <v>94</v>
      </c>
      <c r="AP120" s="3">
        <v>22</v>
      </c>
      <c r="AQ120" s="3">
        <v>62</v>
      </c>
      <c r="AR120" s="3">
        <v>34</v>
      </c>
      <c r="AS120" s="3">
        <v>66</v>
      </c>
      <c r="AT120" s="3">
        <v>516</v>
      </c>
      <c r="AU120" s="3">
        <v>146</v>
      </c>
      <c r="AV120" s="3">
        <v>11</v>
      </c>
      <c r="AW120" s="3">
        <v>144</v>
      </c>
      <c r="AX120" s="3">
        <v>449</v>
      </c>
      <c r="AY120" s="3">
        <v>5</v>
      </c>
      <c r="AZ120" s="3">
        <v>103</v>
      </c>
      <c r="BA120" s="3">
        <v>62</v>
      </c>
      <c r="BB120" s="3">
        <v>8</v>
      </c>
      <c r="BC120" s="3">
        <v>12</v>
      </c>
      <c r="BD120" s="3">
        <v>71</v>
      </c>
      <c r="BE120" s="3">
        <v>0</v>
      </c>
      <c r="BF120" s="3">
        <v>0</v>
      </c>
      <c r="BG120" s="3">
        <v>0</v>
      </c>
      <c r="BH120" s="3">
        <v>0</v>
      </c>
      <c r="BI120" s="3">
        <v>6</v>
      </c>
      <c r="BJ120" s="3">
        <v>0</v>
      </c>
      <c r="BK120" s="3">
        <v>0</v>
      </c>
      <c r="BL120" s="3">
        <v>3</v>
      </c>
      <c r="BM120" s="3">
        <v>0</v>
      </c>
      <c r="BN120" s="3">
        <v>0</v>
      </c>
      <c r="BO120" s="30">
        <f t="shared" si="29"/>
        <v>92</v>
      </c>
      <c r="BP120" s="3">
        <v>43</v>
      </c>
      <c r="BQ120" s="30">
        <f t="shared" si="30"/>
        <v>238</v>
      </c>
      <c r="BR120" s="31">
        <v>10322</v>
      </c>
      <c r="BS120" s="3">
        <f t="shared" si="16"/>
        <v>10322</v>
      </c>
      <c r="BT120" s="3">
        <v>0</v>
      </c>
      <c r="BU120" s="39">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2">
        <v>33664</v>
      </c>
      <c r="DA120" s="6">
        <f t="shared" si="27"/>
        <v>12715.75</v>
      </c>
      <c r="DB120" s="6">
        <f t="shared" si="17"/>
        <v>11802.166666666666</v>
      </c>
      <c r="DC120" s="84">
        <f t="shared" si="28"/>
        <v>10322</v>
      </c>
    </row>
    <row r="121" spans="2:107" x14ac:dyDescent="0.3">
      <c r="B121" s="59" t="s">
        <v>198</v>
      </c>
      <c r="C121" s="21" t="s">
        <v>446</v>
      </c>
      <c r="D121" s="3">
        <v>48</v>
      </c>
      <c r="E121" s="3">
        <v>253</v>
      </c>
      <c r="F121" s="3">
        <v>278</v>
      </c>
      <c r="G121" s="3">
        <v>34</v>
      </c>
      <c r="H121" s="3">
        <v>2565</v>
      </c>
      <c r="I121" s="3">
        <v>244</v>
      </c>
      <c r="J121" s="3">
        <v>67</v>
      </c>
      <c r="K121" s="3">
        <v>17</v>
      </c>
      <c r="L121" s="3">
        <v>235</v>
      </c>
      <c r="M121" s="3">
        <v>118</v>
      </c>
      <c r="N121" s="3">
        <v>152</v>
      </c>
      <c r="O121" s="3">
        <v>382</v>
      </c>
      <c r="P121" s="3">
        <v>170</v>
      </c>
      <c r="Q121" s="3">
        <v>58</v>
      </c>
      <c r="R121" s="3">
        <v>53</v>
      </c>
      <c r="S121" s="3">
        <v>98</v>
      </c>
      <c r="T121" s="3">
        <v>24</v>
      </c>
      <c r="U121" s="3">
        <v>60</v>
      </c>
      <c r="V121" s="3">
        <v>29</v>
      </c>
      <c r="W121" s="3">
        <v>61</v>
      </c>
      <c r="X121" s="3">
        <v>94</v>
      </c>
      <c r="Y121" s="3">
        <v>139</v>
      </c>
      <c r="Z121" s="3">
        <v>134</v>
      </c>
      <c r="AA121" s="3">
        <v>19</v>
      </c>
      <c r="AB121" s="3">
        <v>105</v>
      </c>
      <c r="AC121" s="3">
        <v>286</v>
      </c>
      <c r="AD121" s="3">
        <v>58</v>
      </c>
      <c r="AE121" s="3">
        <v>169</v>
      </c>
      <c r="AF121" s="3">
        <v>37</v>
      </c>
      <c r="AG121" s="3">
        <v>59</v>
      </c>
      <c r="AH121" s="3">
        <v>100</v>
      </c>
      <c r="AI121" s="3">
        <v>181</v>
      </c>
      <c r="AJ121" s="3">
        <v>71</v>
      </c>
      <c r="AK121" s="3">
        <v>33</v>
      </c>
      <c r="AL121" s="3">
        <v>137</v>
      </c>
      <c r="AM121" s="3">
        <v>71</v>
      </c>
      <c r="AN121" s="3">
        <v>1203</v>
      </c>
      <c r="AO121" s="3">
        <v>87</v>
      </c>
      <c r="AP121" s="3">
        <v>16</v>
      </c>
      <c r="AQ121" s="3">
        <v>52</v>
      </c>
      <c r="AR121" s="3">
        <v>41</v>
      </c>
      <c r="AS121" s="3">
        <v>56</v>
      </c>
      <c r="AT121" s="3">
        <v>469</v>
      </c>
      <c r="AU121" s="3">
        <v>170</v>
      </c>
      <c r="AV121" s="3">
        <v>17</v>
      </c>
      <c r="AW121" s="3">
        <v>119</v>
      </c>
      <c r="AX121" s="3">
        <v>409</v>
      </c>
      <c r="AY121" s="3">
        <v>14</v>
      </c>
      <c r="AZ121" s="3">
        <v>64</v>
      </c>
      <c r="BA121" s="3">
        <v>67</v>
      </c>
      <c r="BB121" s="3">
        <v>15</v>
      </c>
      <c r="BC121" s="3">
        <v>10</v>
      </c>
      <c r="BD121" s="3">
        <v>86</v>
      </c>
      <c r="BE121" s="3">
        <v>0</v>
      </c>
      <c r="BF121" s="3">
        <v>1</v>
      </c>
      <c r="BG121" s="3">
        <v>0</v>
      </c>
      <c r="BH121" s="3">
        <v>1</v>
      </c>
      <c r="BI121" s="3">
        <v>12</v>
      </c>
      <c r="BJ121" s="3">
        <v>0</v>
      </c>
      <c r="BK121" s="3">
        <v>3</v>
      </c>
      <c r="BL121" s="3">
        <v>3</v>
      </c>
      <c r="BM121" s="3">
        <v>0</v>
      </c>
      <c r="BN121" s="3">
        <v>1</v>
      </c>
      <c r="BO121" s="30">
        <f t="shared" si="29"/>
        <v>117</v>
      </c>
      <c r="BP121" s="3">
        <v>60</v>
      </c>
      <c r="BQ121" s="30">
        <f t="shared" si="30"/>
        <v>241</v>
      </c>
      <c r="BR121" s="31">
        <v>9856</v>
      </c>
      <c r="BS121" s="3">
        <f t="shared" si="16"/>
        <v>9856</v>
      </c>
      <c r="BT121" s="3">
        <v>0</v>
      </c>
      <c r="BU121" s="39">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2">
        <v>33695</v>
      </c>
      <c r="DA121" s="6">
        <f t="shared" si="27"/>
        <v>12593.333333333334</v>
      </c>
      <c r="DB121" s="6">
        <f t="shared" si="17"/>
        <v>11582.5</v>
      </c>
      <c r="DC121" s="84">
        <f t="shared" si="28"/>
        <v>9856</v>
      </c>
    </row>
    <row r="122" spans="2:107" x14ac:dyDescent="0.3">
      <c r="B122" s="59" t="s">
        <v>199</v>
      </c>
      <c r="C122" s="21" t="s">
        <v>447</v>
      </c>
      <c r="D122" s="3">
        <v>53</v>
      </c>
      <c r="E122" s="3">
        <v>309</v>
      </c>
      <c r="F122" s="3">
        <v>380</v>
      </c>
      <c r="G122" s="3">
        <v>46</v>
      </c>
      <c r="H122" s="3">
        <v>3172</v>
      </c>
      <c r="I122" s="3">
        <v>286</v>
      </c>
      <c r="J122" s="3">
        <v>74</v>
      </c>
      <c r="K122" s="3">
        <v>8</v>
      </c>
      <c r="L122" s="3">
        <v>299</v>
      </c>
      <c r="M122" s="3">
        <v>118</v>
      </c>
      <c r="N122" s="3">
        <v>183</v>
      </c>
      <c r="O122" s="3">
        <v>450</v>
      </c>
      <c r="P122" s="3">
        <v>238</v>
      </c>
      <c r="Q122" s="3">
        <v>84</v>
      </c>
      <c r="R122" s="3">
        <v>74</v>
      </c>
      <c r="S122" s="3">
        <v>101</v>
      </c>
      <c r="T122" s="3">
        <v>48</v>
      </c>
      <c r="U122" s="3">
        <v>83</v>
      </c>
      <c r="V122" s="3">
        <v>28</v>
      </c>
      <c r="W122" s="3">
        <v>92</v>
      </c>
      <c r="X122" s="3">
        <v>137</v>
      </c>
      <c r="Y122" s="3">
        <v>184</v>
      </c>
      <c r="Z122" s="3">
        <v>159</v>
      </c>
      <c r="AA122" s="3">
        <v>23</v>
      </c>
      <c r="AB122" s="3">
        <v>98</v>
      </c>
      <c r="AC122" s="3">
        <v>278</v>
      </c>
      <c r="AD122" s="3">
        <v>53</v>
      </c>
      <c r="AE122" s="3">
        <v>178</v>
      </c>
      <c r="AF122" s="3">
        <v>46</v>
      </c>
      <c r="AG122" s="3">
        <v>106</v>
      </c>
      <c r="AH122" s="3">
        <v>114</v>
      </c>
      <c r="AI122" s="3">
        <v>221</v>
      </c>
      <c r="AJ122" s="3">
        <v>83</v>
      </c>
      <c r="AK122" s="3">
        <v>52</v>
      </c>
      <c r="AL122" s="3">
        <v>135</v>
      </c>
      <c r="AM122" s="3">
        <v>102</v>
      </c>
      <c r="AN122" s="3">
        <v>1336</v>
      </c>
      <c r="AO122" s="3">
        <v>121</v>
      </c>
      <c r="AP122" s="3">
        <v>18</v>
      </c>
      <c r="AQ122" s="3">
        <v>75</v>
      </c>
      <c r="AR122" s="3">
        <v>45</v>
      </c>
      <c r="AS122" s="3">
        <v>88</v>
      </c>
      <c r="AT122" s="3">
        <v>544</v>
      </c>
      <c r="AU122" s="3">
        <v>178</v>
      </c>
      <c r="AV122" s="3">
        <v>22</v>
      </c>
      <c r="AW122" s="3">
        <v>158</v>
      </c>
      <c r="AX122" s="3">
        <v>449</v>
      </c>
      <c r="AY122" s="3">
        <v>9</v>
      </c>
      <c r="AZ122" s="3">
        <v>113</v>
      </c>
      <c r="BA122" s="3">
        <v>65</v>
      </c>
      <c r="BB122" s="3">
        <v>10</v>
      </c>
      <c r="BC122" s="3">
        <v>22</v>
      </c>
      <c r="BD122" s="3">
        <v>83</v>
      </c>
      <c r="BE122" s="3">
        <v>0</v>
      </c>
      <c r="BF122" s="3">
        <v>1</v>
      </c>
      <c r="BG122" s="3">
        <v>1</v>
      </c>
      <c r="BH122" s="3">
        <v>1</v>
      </c>
      <c r="BI122" s="3">
        <v>15</v>
      </c>
      <c r="BJ122" s="3">
        <v>0</v>
      </c>
      <c r="BK122" s="3">
        <v>7</v>
      </c>
      <c r="BL122" s="3">
        <v>3</v>
      </c>
      <c r="BM122" s="3">
        <v>0</v>
      </c>
      <c r="BN122" s="3">
        <v>0</v>
      </c>
      <c r="BO122" s="30">
        <f t="shared" si="29"/>
        <v>133</v>
      </c>
      <c r="BP122" s="3">
        <v>92</v>
      </c>
      <c r="BQ122" s="30">
        <f t="shared" si="30"/>
        <v>373</v>
      </c>
      <c r="BR122" s="31">
        <v>11924</v>
      </c>
      <c r="BS122" s="3">
        <f t="shared" si="16"/>
        <v>11924</v>
      </c>
      <c r="BT122" s="3">
        <v>0</v>
      </c>
      <c r="BU122" s="39">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2">
        <v>33725</v>
      </c>
      <c r="DA122" s="6">
        <f t="shared" si="27"/>
        <v>12635.916666666666</v>
      </c>
      <c r="DB122" s="6">
        <f t="shared" si="17"/>
        <v>11582.833333333334</v>
      </c>
      <c r="DC122" s="84">
        <f t="shared" si="28"/>
        <v>11924</v>
      </c>
    </row>
    <row r="123" spans="2:107" x14ac:dyDescent="0.3">
      <c r="B123" s="59" t="s">
        <v>200</v>
      </c>
      <c r="C123" s="21" t="s">
        <v>448</v>
      </c>
      <c r="D123" s="3">
        <v>56</v>
      </c>
      <c r="E123" s="3">
        <v>257</v>
      </c>
      <c r="F123" s="3">
        <v>349</v>
      </c>
      <c r="G123" s="3">
        <v>38</v>
      </c>
      <c r="H123" s="3">
        <v>2729</v>
      </c>
      <c r="I123" s="3">
        <v>253</v>
      </c>
      <c r="J123" s="3">
        <v>64</v>
      </c>
      <c r="K123" s="3">
        <v>6</v>
      </c>
      <c r="L123" s="3">
        <v>248</v>
      </c>
      <c r="M123" s="3">
        <v>110</v>
      </c>
      <c r="N123" s="3">
        <v>170</v>
      </c>
      <c r="O123" s="3">
        <v>377</v>
      </c>
      <c r="P123" s="3">
        <v>194</v>
      </c>
      <c r="Q123" s="3">
        <v>64</v>
      </c>
      <c r="R123" s="3">
        <v>74</v>
      </c>
      <c r="S123" s="3">
        <v>133</v>
      </c>
      <c r="T123" s="3">
        <v>27</v>
      </c>
      <c r="U123" s="3">
        <v>61</v>
      </c>
      <c r="V123" s="3">
        <v>26</v>
      </c>
      <c r="W123" s="3">
        <v>59</v>
      </c>
      <c r="X123" s="3">
        <v>126</v>
      </c>
      <c r="Y123" s="3">
        <v>134</v>
      </c>
      <c r="Z123" s="3">
        <v>139</v>
      </c>
      <c r="AA123" s="3">
        <v>24</v>
      </c>
      <c r="AB123" s="3">
        <v>75</v>
      </c>
      <c r="AC123" s="3">
        <v>228</v>
      </c>
      <c r="AD123" s="3">
        <v>63</v>
      </c>
      <c r="AE123" s="3">
        <v>145</v>
      </c>
      <c r="AF123" s="3">
        <v>44</v>
      </c>
      <c r="AG123" s="3">
        <v>95</v>
      </c>
      <c r="AH123" s="3">
        <v>117</v>
      </c>
      <c r="AI123" s="3">
        <v>215</v>
      </c>
      <c r="AJ123" s="3">
        <v>77</v>
      </c>
      <c r="AK123" s="3">
        <v>41</v>
      </c>
      <c r="AL123" s="3">
        <v>130</v>
      </c>
      <c r="AM123" s="3">
        <v>84</v>
      </c>
      <c r="AN123" s="3">
        <v>1064</v>
      </c>
      <c r="AO123" s="3">
        <v>112</v>
      </c>
      <c r="AP123" s="3">
        <v>11</v>
      </c>
      <c r="AQ123" s="3">
        <v>76</v>
      </c>
      <c r="AR123" s="3">
        <v>37</v>
      </c>
      <c r="AS123" s="3">
        <v>67</v>
      </c>
      <c r="AT123" s="3">
        <v>474</v>
      </c>
      <c r="AU123" s="3">
        <v>157</v>
      </c>
      <c r="AV123" s="3">
        <v>14</v>
      </c>
      <c r="AW123" s="3">
        <v>132</v>
      </c>
      <c r="AX123" s="3">
        <v>406</v>
      </c>
      <c r="AY123" s="3">
        <v>17</v>
      </c>
      <c r="AZ123" s="3">
        <v>101</v>
      </c>
      <c r="BA123" s="3">
        <v>47</v>
      </c>
      <c r="BB123" s="3">
        <v>15</v>
      </c>
      <c r="BC123" s="3">
        <v>11</v>
      </c>
      <c r="BD123" s="3">
        <v>56</v>
      </c>
      <c r="BE123" s="3">
        <v>1</v>
      </c>
      <c r="BF123" s="3">
        <v>1</v>
      </c>
      <c r="BG123" s="3">
        <v>0</v>
      </c>
      <c r="BH123" s="3">
        <v>0</v>
      </c>
      <c r="BI123" s="3">
        <v>14</v>
      </c>
      <c r="BJ123" s="3">
        <v>0</v>
      </c>
      <c r="BK123" s="3">
        <v>3</v>
      </c>
      <c r="BL123" s="3">
        <v>0</v>
      </c>
      <c r="BM123" s="3">
        <v>0</v>
      </c>
      <c r="BN123" s="3">
        <v>0</v>
      </c>
      <c r="BO123" s="30">
        <f t="shared" si="29"/>
        <v>86</v>
      </c>
      <c r="BP123" s="3">
        <v>74</v>
      </c>
      <c r="BQ123" s="30">
        <f t="shared" si="30"/>
        <v>303</v>
      </c>
      <c r="BR123" s="31">
        <v>10225</v>
      </c>
      <c r="BS123" s="3">
        <f t="shared" si="16"/>
        <v>10225</v>
      </c>
      <c r="BT123" s="3">
        <v>0</v>
      </c>
      <c r="BU123" s="39">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2">
        <v>33756</v>
      </c>
      <c r="DA123" s="6">
        <f t="shared" si="27"/>
        <v>12629.527777777777</v>
      </c>
      <c r="DB123" s="6">
        <f t="shared" si="17"/>
        <v>11328.833333333334</v>
      </c>
      <c r="DC123" s="84">
        <f t="shared" si="28"/>
        <v>10225</v>
      </c>
    </row>
    <row r="124" spans="2:107" x14ac:dyDescent="0.3">
      <c r="B124" s="59" t="s">
        <v>201</v>
      </c>
      <c r="C124" s="21" t="s">
        <v>458</v>
      </c>
      <c r="D124" s="3">
        <v>39</v>
      </c>
      <c r="E124" s="3">
        <v>267</v>
      </c>
      <c r="F124" s="3">
        <v>323</v>
      </c>
      <c r="G124" s="3">
        <v>33</v>
      </c>
      <c r="H124" s="3">
        <v>3005</v>
      </c>
      <c r="I124" s="3">
        <v>257</v>
      </c>
      <c r="J124" s="3">
        <v>70</v>
      </c>
      <c r="K124" s="3">
        <v>11</v>
      </c>
      <c r="L124" s="3">
        <v>266</v>
      </c>
      <c r="M124" s="3">
        <v>104</v>
      </c>
      <c r="N124" s="3">
        <v>168</v>
      </c>
      <c r="O124" s="3">
        <v>376</v>
      </c>
      <c r="P124" s="3">
        <v>212</v>
      </c>
      <c r="Q124" s="3">
        <v>81</v>
      </c>
      <c r="R124" s="3">
        <v>87</v>
      </c>
      <c r="S124" s="3">
        <v>116</v>
      </c>
      <c r="T124" s="3">
        <v>38</v>
      </c>
      <c r="U124" s="3">
        <v>84</v>
      </c>
      <c r="V124" s="3">
        <v>26</v>
      </c>
      <c r="W124" s="3">
        <v>83</v>
      </c>
      <c r="X124" s="3">
        <v>139</v>
      </c>
      <c r="Y124" s="3">
        <v>168</v>
      </c>
      <c r="Z124" s="3">
        <v>137</v>
      </c>
      <c r="AA124" s="3">
        <v>26</v>
      </c>
      <c r="AB124" s="3">
        <v>126</v>
      </c>
      <c r="AC124" s="3">
        <v>257</v>
      </c>
      <c r="AD124" s="3">
        <v>48</v>
      </c>
      <c r="AE124" s="3">
        <v>161</v>
      </c>
      <c r="AF124" s="3">
        <v>33</v>
      </c>
      <c r="AG124" s="3">
        <v>95</v>
      </c>
      <c r="AH124" s="3">
        <v>106</v>
      </c>
      <c r="AI124" s="3">
        <v>250</v>
      </c>
      <c r="AJ124" s="3">
        <v>98</v>
      </c>
      <c r="AK124" s="3">
        <v>46</v>
      </c>
      <c r="AL124" s="3">
        <v>165</v>
      </c>
      <c r="AM124" s="3">
        <v>68</v>
      </c>
      <c r="AN124" s="3">
        <v>1086</v>
      </c>
      <c r="AO124" s="3">
        <v>123</v>
      </c>
      <c r="AP124" s="3">
        <v>21</v>
      </c>
      <c r="AQ124" s="3">
        <v>57</v>
      </c>
      <c r="AR124" s="3">
        <v>28</v>
      </c>
      <c r="AS124" s="3">
        <v>58</v>
      </c>
      <c r="AT124" s="3">
        <v>477</v>
      </c>
      <c r="AU124" s="3">
        <v>149</v>
      </c>
      <c r="AV124" s="3">
        <v>27</v>
      </c>
      <c r="AW124" s="3">
        <v>168</v>
      </c>
      <c r="AX124" s="3">
        <v>398</v>
      </c>
      <c r="AY124" s="3">
        <v>9</v>
      </c>
      <c r="AZ124" s="3">
        <v>99</v>
      </c>
      <c r="BA124" s="3">
        <v>67</v>
      </c>
      <c r="BB124" s="3">
        <v>12</v>
      </c>
      <c r="BC124" s="3">
        <v>11</v>
      </c>
      <c r="BD124" s="3">
        <v>60</v>
      </c>
      <c r="BE124" s="3">
        <v>1</v>
      </c>
      <c r="BF124" s="3">
        <v>1</v>
      </c>
      <c r="BG124" s="3">
        <v>0</v>
      </c>
      <c r="BH124" s="3">
        <v>1</v>
      </c>
      <c r="BI124" s="3">
        <v>15</v>
      </c>
      <c r="BJ124" s="3">
        <v>0</v>
      </c>
      <c r="BK124" s="3">
        <v>1</v>
      </c>
      <c r="BL124" s="3">
        <v>1</v>
      </c>
      <c r="BM124" s="3">
        <v>0</v>
      </c>
      <c r="BN124" s="3">
        <v>0</v>
      </c>
      <c r="BO124" s="30">
        <f t="shared" si="29"/>
        <v>91</v>
      </c>
      <c r="BP124" s="3">
        <v>81</v>
      </c>
      <c r="BQ124" s="30">
        <f t="shared" si="30"/>
        <v>315</v>
      </c>
      <c r="BR124" s="31">
        <v>10835</v>
      </c>
      <c r="BS124" s="3">
        <f t="shared" si="16"/>
        <v>10835</v>
      </c>
      <c r="BT124" s="3">
        <v>0</v>
      </c>
      <c r="BU124" s="39">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2">
        <v>33786</v>
      </c>
      <c r="DA124" s="6">
        <f t="shared" si="27"/>
        <v>12565.333333333334</v>
      </c>
      <c r="DB124" s="6">
        <f t="shared" si="17"/>
        <v>11344.083333333334</v>
      </c>
      <c r="DC124" s="84">
        <f t="shared" si="28"/>
        <v>10835</v>
      </c>
    </row>
    <row r="125" spans="2:107" x14ac:dyDescent="0.3">
      <c r="B125" s="59" t="s">
        <v>202</v>
      </c>
      <c r="C125" s="21" t="s">
        <v>438</v>
      </c>
      <c r="D125" s="3">
        <v>74</v>
      </c>
      <c r="E125" s="3">
        <v>333</v>
      </c>
      <c r="F125" s="3">
        <v>468</v>
      </c>
      <c r="G125" s="3">
        <v>67</v>
      </c>
      <c r="H125" s="3">
        <v>4036</v>
      </c>
      <c r="I125" s="3">
        <v>390</v>
      </c>
      <c r="J125" s="3">
        <v>94</v>
      </c>
      <c r="K125" s="3">
        <v>17</v>
      </c>
      <c r="L125" s="3">
        <v>369</v>
      </c>
      <c r="M125" s="3">
        <v>161</v>
      </c>
      <c r="N125" s="3">
        <v>252</v>
      </c>
      <c r="O125" s="3">
        <v>509</v>
      </c>
      <c r="P125" s="3">
        <v>279</v>
      </c>
      <c r="Q125" s="3">
        <v>113</v>
      </c>
      <c r="R125" s="3">
        <v>90</v>
      </c>
      <c r="S125" s="3">
        <v>140</v>
      </c>
      <c r="T125" s="3">
        <v>52</v>
      </c>
      <c r="U125" s="3">
        <v>95</v>
      </c>
      <c r="V125" s="3">
        <v>31</v>
      </c>
      <c r="W125" s="3">
        <v>118</v>
      </c>
      <c r="X125" s="3">
        <v>194</v>
      </c>
      <c r="Y125" s="3">
        <v>215</v>
      </c>
      <c r="Z125" s="3">
        <v>228</v>
      </c>
      <c r="AA125" s="3">
        <v>33</v>
      </c>
      <c r="AB125" s="3">
        <v>137</v>
      </c>
      <c r="AC125" s="3">
        <v>347</v>
      </c>
      <c r="AD125" s="3">
        <v>66</v>
      </c>
      <c r="AE125" s="3">
        <v>246</v>
      </c>
      <c r="AF125" s="3">
        <v>53</v>
      </c>
      <c r="AG125" s="3">
        <v>133</v>
      </c>
      <c r="AH125" s="3">
        <v>135</v>
      </c>
      <c r="AI125" s="3">
        <v>343</v>
      </c>
      <c r="AJ125" s="3">
        <v>119</v>
      </c>
      <c r="AK125" s="3">
        <v>59</v>
      </c>
      <c r="AL125" s="3">
        <v>222</v>
      </c>
      <c r="AM125" s="3">
        <v>125</v>
      </c>
      <c r="AN125" s="3">
        <v>1555</v>
      </c>
      <c r="AO125" s="3">
        <v>154</v>
      </c>
      <c r="AP125" s="3">
        <v>27</v>
      </c>
      <c r="AQ125" s="3">
        <v>79</v>
      </c>
      <c r="AR125" s="3">
        <v>56</v>
      </c>
      <c r="AS125" s="3">
        <v>104</v>
      </c>
      <c r="AT125" s="3">
        <v>710</v>
      </c>
      <c r="AU125" s="3">
        <v>231</v>
      </c>
      <c r="AV125" s="3">
        <v>36</v>
      </c>
      <c r="AW125" s="3">
        <v>229</v>
      </c>
      <c r="AX125" s="3">
        <v>517</v>
      </c>
      <c r="AY125" s="3">
        <v>19</v>
      </c>
      <c r="AZ125" s="3">
        <v>127</v>
      </c>
      <c r="BA125" s="3">
        <v>82</v>
      </c>
      <c r="BB125" s="3">
        <v>27</v>
      </c>
      <c r="BC125" s="3">
        <v>23</v>
      </c>
      <c r="BD125" s="3">
        <v>71</v>
      </c>
      <c r="BE125" s="3">
        <v>2</v>
      </c>
      <c r="BF125" s="3">
        <v>0</v>
      </c>
      <c r="BG125" s="3">
        <v>1</v>
      </c>
      <c r="BH125" s="3">
        <v>0</v>
      </c>
      <c r="BI125" s="3">
        <v>23</v>
      </c>
      <c r="BJ125" s="3">
        <v>0</v>
      </c>
      <c r="BK125" s="3">
        <v>8</v>
      </c>
      <c r="BL125" s="3">
        <v>2</v>
      </c>
      <c r="BM125" s="3">
        <v>0</v>
      </c>
      <c r="BN125" s="3">
        <v>0</v>
      </c>
      <c r="BO125" s="30">
        <f t="shared" si="29"/>
        <v>130</v>
      </c>
      <c r="BP125" s="3">
        <v>79</v>
      </c>
      <c r="BQ125" s="30">
        <f t="shared" si="30"/>
        <v>419</v>
      </c>
      <c r="BR125" s="31">
        <v>14924</v>
      </c>
      <c r="BS125" s="3">
        <f t="shared" si="16"/>
        <v>14924</v>
      </c>
      <c r="BT125" s="3">
        <v>0</v>
      </c>
      <c r="BU125" s="39">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2">
        <v>33817</v>
      </c>
      <c r="DA125" s="6">
        <f t="shared" si="27"/>
        <v>12649.666666666666</v>
      </c>
      <c r="DB125" s="6">
        <f t="shared" si="17"/>
        <v>11406.916666666666</v>
      </c>
      <c r="DC125" s="84">
        <f t="shared" si="28"/>
        <v>14924</v>
      </c>
    </row>
    <row r="126" spans="2:107" x14ac:dyDescent="0.3">
      <c r="B126" s="59" t="s">
        <v>203</v>
      </c>
      <c r="C126" s="21" t="s">
        <v>439</v>
      </c>
      <c r="D126" s="3">
        <v>64</v>
      </c>
      <c r="E126" s="3">
        <v>308</v>
      </c>
      <c r="F126" s="3">
        <v>365</v>
      </c>
      <c r="G126" s="3">
        <v>42</v>
      </c>
      <c r="H126" s="3">
        <v>3595</v>
      </c>
      <c r="I126" s="3">
        <v>313</v>
      </c>
      <c r="J126" s="3">
        <v>105</v>
      </c>
      <c r="K126" s="3">
        <v>9</v>
      </c>
      <c r="L126" s="3">
        <v>297</v>
      </c>
      <c r="M126" s="3">
        <v>115</v>
      </c>
      <c r="N126" s="3">
        <v>214</v>
      </c>
      <c r="O126" s="3">
        <v>432</v>
      </c>
      <c r="P126" s="3">
        <v>236</v>
      </c>
      <c r="Q126" s="3">
        <v>72</v>
      </c>
      <c r="R126" s="3">
        <v>89</v>
      </c>
      <c r="S126" s="3">
        <v>97</v>
      </c>
      <c r="T126" s="3">
        <v>46</v>
      </c>
      <c r="U126" s="3">
        <v>65</v>
      </c>
      <c r="V126" s="3">
        <v>37</v>
      </c>
      <c r="W126" s="3">
        <v>106</v>
      </c>
      <c r="X126" s="3">
        <v>148</v>
      </c>
      <c r="Y126" s="3">
        <v>209</v>
      </c>
      <c r="Z126" s="3">
        <v>178</v>
      </c>
      <c r="AA126" s="3">
        <v>32</v>
      </c>
      <c r="AB126" s="3">
        <v>117</v>
      </c>
      <c r="AC126" s="3">
        <v>296</v>
      </c>
      <c r="AD126" s="3">
        <v>67</v>
      </c>
      <c r="AE126" s="3">
        <v>214</v>
      </c>
      <c r="AF126" s="3">
        <v>43</v>
      </c>
      <c r="AG126" s="3">
        <v>108</v>
      </c>
      <c r="AH126" s="3">
        <v>124</v>
      </c>
      <c r="AI126" s="3">
        <v>244</v>
      </c>
      <c r="AJ126" s="3">
        <v>91</v>
      </c>
      <c r="AK126" s="3">
        <v>45</v>
      </c>
      <c r="AL126" s="3">
        <v>185</v>
      </c>
      <c r="AM126" s="3">
        <v>94</v>
      </c>
      <c r="AN126" s="3">
        <v>1343</v>
      </c>
      <c r="AO126" s="3">
        <v>130</v>
      </c>
      <c r="AP126" s="3">
        <v>26</v>
      </c>
      <c r="AQ126" s="3">
        <v>65</v>
      </c>
      <c r="AR126" s="3">
        <v>40</v>
      </c>
      <c r="AS126" s="3">
        <v>71</v>
      </c>
      <c r="AT126" s="3">
        <v>543</v>
      </c>
      <c r="AU126" s="3">
        <v>200</v>
      </c>
      <c r="AV126" s="3">
        <v>27</v>
      </c>
      <c r="AW126" s="3">
        <v>182</v>
      </c>
      <c r="AX126" s="3">
        <v>419</v>
      </c>
      <c r="AY126" s="3">
        <v>18</v>
      </c>
      <c r="AZ126" s="3">
        <v>102</v>
      </c>
      <c r="BA126" s="3">
        <v>61</v>
      </c>
      <c r="BB126" s="3">
        <v>19</v>
      </c>
      <c r="BC126" s="3">
        <v>22</v>
      </c>
      <c r="BD126" s="3">
        <v>74</v>
      </c>
      <c r="BE126" s="3">
        <v>0</v>
      </c>
      <c r="BF126" s="3">
        <v>0</v>
      </c>
      <c r="BG126" s="3">
        <v>0</v>
      </c>
      <c r="BH126" s="3">
        <v>0</v>
      </c>
      <c r="BI126" s="3">
        <v>20</v>
      </c>
      <c r="BJ126" s="3">
        <v>0</v>
      </c>
      <c r="BK126" s="3">
        <v>4</v>
      </c>
      <c r="BL126" s="3">
        <v>3</v>
      </c>
      <c r="BM126" s="3">
        <v>0</v>
      </c>
      <c r="BN126" s="3">
        <v>0</v>
      </c>
      <c r="BO126" s="30">
        <f t="shared" si="29"/>
        <v>123</v>
      </c>
      <c r="BP126" s="3">
        <v>108</v>
      </c>
      <c r="BQ126" s="30">
        <f t="shared" si="30"/>
        <v>300</v>
      </c>
      <c r="BR126" s="31">
        <v>12579</v>
      </c>
      <c r="BS126" s="3">
        <f t="shared" si="16"/>
        <v>12579</v>
      </c>
      <c r="BT126" s="3">
        <v>0</v>
      </c>
      <c r="BU126" s="39">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2">
        <v>33848</v>
      </c>
      <c r="DA126" s="6">
        <f t="shared" si="27"/>
        <v>12559.888888888889</v>
      </c>
      <c r="DB126" s="6">
        <f t="shared" si="17"/>
        <v>11346.75</v>
      </c>
      <c r="DC126" s="84">
        <f t="shared" si="28"/>
        <v>12579</v>
      </c>
    </row>
    <row r="127" spans="2:107" x14ac:dyDescent="0.3">
      <c r="B127" s="59" t="s">
        <v>204</v>
      </c>
      <c r="C127" s="21" t="s">
        <v>440</v>
      </c>
      <c r="D127" s="3">
        <v>70</v>
      </c>
      <c r="E127" s="3">
        <v>426</v>
      </c>
      <c r="F127" s="3">
        <v>454</v>
      </c>
      <c r="G127" s="3">
        <v>66</v>
      </c>
      <c r="H127" s="3">
        <v>4043</v>
      </c>
      <c r="I127" s="3">
        <v>341</v>
      </c>
      <c r="J127" s="3">
        <v>97</v>
      </c>
      <c r="K127" s="3">
        <v>12</v>
      </c>
      <c r="L127" s="3">
        <v>343</v>
      </c>
      <c r="M127" s="3">
        <v>137</v>
      </c>
      <c r="N127" s="3">
        <v>247</v>
      </c>
      <c r="O127" s="3">
        <v>462</v>
      </c>
      <c r="P127" s="3">
        <v>307</v>
      </c>
      <c r="Q127" s="3">
        <v>96</v>
      </c>
      <c r="R127" s="3">
        <v>86</v>
      </c>
      <c r="S127" s="3">
        <v>130</v>
      </c>
      <c r="T127" s="3">
        <v>47</v>
      </c>
      <c r="U127" s="3">
        <v>85</v>
      </c>
      <c r="V127" s="3">
        <v>43</v>
      </c>
      <c r="W127" s="3">
        <v>102</v>
      </c>
      <c r="X127" s="3">
        <v>172</v>
      </c>
      <c r="Y127" s="3">
        <v>250</v>
      </c>
      <c r="Z127" s="3">
        <v>227</v>
      </c>
      <c r="AA127" s="3">
        <v>32</v>
      </c>
      <c r="AB127" s="3">
        <v>109</v>
      </c>
      <c r="AC127" s="3">
        <v>297</v>
      </c>
      <c r="AD127" s="3">
        <v>74</v>
      </c>
      <c r="AE127" s="3">
        <v>244</v>
      </c>
      <c r="AF127" s="3">
        <v>61</v>
      </c>
      <c r="AG127" s="3">
        <v>105</v>
      </c>
      <c r="AH127" s="3">
        <v>131</v>
      </c>
      <c r="AI127" s="3">
        <v>285</v>
      </c>
      <c r="AJ127" s="3">
        <v>127</v>
      </c>
      <c r="AK127" s="3">
        <v>72</v>
      </c>
      <c r="AL127" s="3">
        <v>206</v>
      </c>
      <c r="AM127" s="3">
        <v>97</v>
      </c>
      <c r="AN127" s="3">
        <v>1672</v>
      </c>
      <c r="AO127" s="3">
        <v>138</v>
      </c>
      <c r="AP127" s="3">
        <v>22</v>
      </c>
      <c r="AQ127" s="3">
        <v>89</v>
      </c>
      <c r="AR127" s="3">
        <v>38</v>
      </c>
      <c r="AS127" s="3">
        <v>81</v>
      </c>
      <c r="AT127" s="3">
        <v>626</v>
      </c>
      <c r="AU127" s="3">
        <v>224</v>
      </c>
      <c r="AV127" s="3">
        <v>32</v>
      </c>
      <c r="AW127" s="3">
        <v>234</v>
      </c>
      <c r="AX127" s="3">
        <v>475</v>
      </c>
      <c r="AY127" s="3">
        <v>14</v>
      </c>
      <c r="AZ127" s="3">
        <v>119</v>
      </c>
      <c r="BA127" s="3">
        <v>59</v>
      </c>
      <c r="BB127" s="3">
        <v>26</v>
      </c>
      <c r="BC127" s="3">
        <v>39</v>
      </c>
      <c r="BD127" s="3">
        <v>126</v>
      </c>
      <c r="BE127" s="3">
        <v>1</v>
      </c>
      <c r="BF127" s="3">
        <v>2</v>
      </c>
      <c r="BG127" s="3">
        <v>2</v>
      </c>
      <c r="BH127" s="3">
        <v>0</v>
      </c>
      <c r="BI127" s="3">
        <v>18</v>
      </c>
      <c r="BJ127" s="3">
        <v>0</v>
      </c>
      <c r="BK127" s="3">
        <v>6</v>
      </c>
      <c r="BL127" s="3">
        <v>2</v>
      </c>
      <c r="BM127" s="3">
        <v>0</v>
      </c>
      <c r="BN127" s="3">
        <v>2</v>
      </c>
      <c r="BO127" s="30">
        <f t="shared" si="29"/>
        <v>198</v>
      </c>
      <c r="BP127" s="3">
        <v>131</v>
      </c>
      <c r="BQ127" s="30">
        <f t="shared" si="30"/>
        <v>413</v>
      </c>
      <c r="BR127" s="31">
        <v>14674</v>
      </c>
      <c r="BS127" s="3">
        <f t="shared" si="16"/>
        <v>14674</v>
      </c>
      <c r="BT127" s="3">
        <v>0</v>
      </c>
      <c r="BU127" s="39">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2">
        <v>33878</v>
      </c>
      <c r="DA127" s="6">
        <f t="shared" si="27"/>
        <v>12597.694444444445</v>
      </c>
      <c r="DB127" s="6">
        <f t="shared" si="17"/>
        <v>11588.833333333334</v>
      </c>
      <c r="DC127" s="84">
        <f t="shared" si="28"/>
        <v>14674</v>
      </c>
    </row>
    <row r="128" spans="2:107" x14ac:dyDescent="0.3">
      <c r="B128" s="59" t="s">
        <v>205</v>
      </c>
      <c r="C128" s="21" t="s">
        <v>441</v>
      </c>
      <c r="D128" s="3">
        <v>39</v>
      </c>
      <c r="E128" s="3">
        <v>276</v>
      </c>
      <c r="F128" s="3">
        <v>269</v>
      </c>
      <c r="G128" s="3">
        <v>36</v>
      </c>
      <c r="H128" s="3">
        <v>2493</v>
      </c>
      <c r="I128" s="3">
        <v>221</v>
      </c>
      <c r="J128" s="3">
        <v>68</v>
      </c>
      <c r="K128" s="3">
        <v>13</v>
      </c>
      <c r="L128" s="3">
        <v>214</v>
      </c>
      <c r="M128" s="3">
        <v>86</v>
      </c>
      <c r="N128" s="3">
        <v>163</v>
      </c>
      <c r="O128" s="3">
        <v>282</v>
      </c>
      <c r="P128" s="3">
        <v>162</v>
      </c>
      <c r="Q128" s="3">
        <v>51</v>
      </c>
      <c r="R128" s="3">
        <v>57</v>
      </c>
      <c r="S128" s="3">
        <v>75</v>
      </c>
      <c r="T128" s="3">
        <v>32</v>
      </c>
      <c r="U128" s="3">
        <v>41</v>
      </c>
      <c r="V128" s="3">
        <v>28</v>
      </c>
      <c r="W128" s="3">
        <v>61</v>
      </c>
      <c r="X128" s="3">
        <v>98</v>
      </c>
      <c r="Y128" s="3">
        <v>132</v>
      </c>
      <c r="Z128" s="3">
        <v>100</v>
      </c>
      <c r="AA128" s="3">
        <v>16</v>
      </c>
      <c r="AB128" s="3">
        <v>75</v>
      </c>
      <c r="AC128" s="3">
        <v>176</v>
      </c>
      <c r="AD128" s="3">
        <v>36</v>
      </c>
      <c r="AE128" s="3">
        <v>156</v>
      </c>
      <c r="AF128" s="3">
        <v>26</v>
      </c>
      <c r="AG128" s="3">
        <v>73</v>
      </c>
      <c r="AH128" s="3">
        <v>74</v>
      </c>
      <c r="AI128" s="3">
        <v>177</v>
      </c>
      <c r="AJ128" s="3">
        <v>59</v>
      </c>
      <c r="AK128" s="3">
        <v>29</v>
      </c>
      <c r="AL128" s="3">
        <v>106</v>
      </c>
      <c r="AM128" s="3">
        <v>88</v>
      </c>
      <c r="AN128" s="3">
        <v>966</v>
      </c>
      <c r="AO128" s="3">
        <v>95</v>
      </c>
      <c r="AP128" s="3">
        <v>21</v>
      </c>
      <c r="AQ128" s="3">
        <v>43</v>
      </c>
      <c r="AR128" s="3">
        <v>33</v>
      </c>
      <c r="AS128" s="3">
        <v>56</v>
      </c>
      <c r="AT128" s="3">
        <v>384</v>
      </c>
      <c r="AU128" s="3">
        <v>118</v>
      </c>
      <c r="AV128" s="3">
        <v>8</v>
      </c>
      <c r="AW128" s="3">
        <v>121</v>
      </c>
      <c r="AX128" s="3">
        <v>335</v>
      </c>
      <c r="AY128" s="3">
        <v>11</v>
      </c>
      <c r="AZ128" s="3">
        <v>78</v>
      </c>
      <c r="BA128" s="3">
        <v>43</v>
      </c>
      <c r="BB128" s="3">
        <v>13</v>
      </c>
      <c r="BC128" s="3">
        <v>10</v>
      </c>
      <c r="BD128" s="3">
        <v>44</v>
      </c>
      <c r="BE128" s="3">
        <v>3</v>
      </c>
      <c r="BF128" s="3">
        <v>0</v>
      </c>
      <c r="BG128" s="3">
        <v>0</v>
      </c>
      <c r="BH128" s="3">
        <v>0</v>
      </c>
      <c r="BI128" s="3">
        <v>11</v>
      </c>
      <c r="BJ128" s="3">
        <v>0</v>
      </c>
      <c r="BK128" s="3">
        <v>1</v>
      </c>
      <c r="BL128" s="3">
        <v>2</v>
      </c>
      <c r="BM128" s="3">
        <v>0</v>
      </c>
      <c r="BN128" s="3">
        <v>1</v>
      </c>
      <c r="BO128" s="30">
        <f t="shared" si="29"/>
        <v>72</v>
      </c>
      <c r="BP128" s="3">
        <v>69</v>
      </c>
      <c r="BQ128" s="30">
        <f t="shared" si="30"/>
        <v>300</v>
      </c>
      <c r="BR128" s="31">
        <v>8854</v>
      </c>
      <c r="BS128" s="3">
        <f t="shared" si="16"/>
        <v>8854</v>
      </c>
      <c r="BT128" s="3">
        <v>0</v>
      </c>
      <c r="BU128" s="39">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2">
        <v>33909</v>
      </c>
      <c r="DA128" s="6">
        <f t="shared" si="27"/>
        <v>12535.111111111111</v>
      </c>
      <c r="DB128" s="6">
        <f t="shared" si="17"/>
        <v>11321.916666666666</v>
      </c>
      <c r="DC128" s="84">
        <f t="shared" si="28"/>
        <v>8854</v>
      </c>
    </row>
    <row r="129" spans="1:107" x14ac:dyDescent="0.3">
      <c r="B129" s="59" t="s">
        <v>206</v>
      </c>
      <c r="C129" s="21" t="s">
        <v>442</v>
      </c>
      <c r="D129" s="3">
        <v>38</v>
      </c>
      <c r="E129" s="3">
        <v>210</v>
      </c>
      <c r="F129" s="3">
        <v>250</v>
      </c>
      <c r="G129" s="3">
        <v>29</v>
      </c>
      <c r="H129" s="3">
        <v>2094</v>
      </c>
      <c r="I129" s="3">
        <v>213</v>
      </c>
      <c r="J129" s="3">
        <v>60</v>
      </c>
      <c r="K129" s="3">
        <v>7</v>
      </c>
      <c r="L129" s="3">
        <v>170</v>
      </c>
      <c r="M129" s="3">
        <v>72</v>
      </c>
      <c r="N129" s="3">
        <v>117</v>
      </c>
      <c r="O129" s="3">
        <v>249</v>
      </c>
      <c r="P129" s="3">
        <v>138</v>
      </c>
      <c r="Q129" s="3">
        <v>41</v>
      </c>
      <c r="R129" s="3">
        <v>37</v>
      </c>
      <c r="S129" s="3">
        <v>62</v>
      </c>
      <c r="T129" s="3">
        <v>28</v>
      </c>
      <c r="U129" s="3">
        <v>54</v>
      </c>
      <c r="V129" s="3">
        <v>13</v>
      </c>
      <c r="W129" s="3">
        <v>69</v>
      </c>
      <c r="X129" s="3">
        <v>97</v>
      </c>
      <c r="Y129" s="3">
        <v>121</v>
      </c>
      <c r="Z129" s="3">
        <v>72</v>
      </c>
      <c r="AA129" s="3">
        <v>13</v>
      </c>
      <c r="AB129" s="3">
        <v>78</v>
      </c>
      <c r="AC129" s="3">
        <v>151</v>
      </c>
      <c r="AD129" s="3">
        <v>34</v>
      </c>
      <c r="AE129" s="3">
        <v>121</v>
      </c>
      <c r="AF129" s="3">
        <v>24</v>
      </c>
      <c r="AG129" s="3">
        <v>51</v>
      </c>
      <c r="AH129" s="3">
        <v>72</v>
      </c>
      <c r="AI129" s="3">
        <v>156</v>
      </c>
      <c r="AJ129" s="3">
        <v>69</v>
      </c>
      <c r="AK129" s="3">
        <v>29</v>
      </c>
      <c r="AL129" s="3">
        <v>100</v>
      </c>
      <c r="AM129" s="3">
        <v>53</v>
      </c>
      <c r="AN129" s="3">
        <v>818</v>
      </c>
      <c r="AO129" s="3">
        <v>67</v>
      </c>
      <c r="AP129" s="3">
        <v>12</v>
      </c>
      <c r="AQ129" s="3">
        <v>37</v>
      </c>
      <c r="AR129" s="3">
        <v>26</v>
      </c>
      <c r="AS129" s="3">
        <v>46</v>
      </c>
      <c r="AT129" s="3">
        <v>313</v>
      </c>
      <c r="AU129" s="3">
        <v>98</v>
      </c>
      <c r="AV129" s="3">
        <v>8</v>
      </c>
      <c r="AW129" s="3">
        <v>110</v>
      </c>
      <c r="AX129" s="3">
        <v>332</v>
      </c>
      <c r="AY129" s="3">
        <v>10</v>
      </c>
      <c r="AZ129" s="3">
        <v>62</v>
      </c>
      <c r="BA129" s="3">
        <v>41</v>
      </c>
      <c r="BB129" s="3">
        <v>6</v>
      </c>
      <c r="BC129" s="3">
        <v>9</v>
      </c>
      <c r="BD129" s="3">
        <v>57</v>
      </c>
      <c r="BE129" s="3">
        <v>1</v>
      </c>
      <c r="BF129" s="3">
        <v>0</v>
      </c>
      <c r="BG129" s="3">
        <v>1</v>
      </c>
      <c r="BH129" s="3">
        <v>1</v>
      </c>
      <c r="BI129" s="3">
        <v>11</v>
      </c>
      <c r="BJ129" s="3">
        <v>0</v>
      </c>
      <c r="BK129" s="3">
        <v>4</v>
      </c>
      <c r="BL129" s="3">
        <v>2</v>
      </c>
      <c r="BM129" s="3">
        <v>0</v>
      </c>
      <c r="BN129" s="3">
        <v>0</v>
      </c>
      <c r="BO129" s="30">
        <f t="shared" si="29"/>
        <v>86</v>
      </c>
      <c r="BP129" s="3">
        <v>39</v>
      </c>
      <c r="BQ129" s="30">
        <f t="shared" si="30"/>
        <v>251</v>
      </c>
      <c r="BR129" s="31">
        <v>7554</v>
      </c>
      <c r="BS129" s="3">
        <f t="shared" si="16"/>
        <v>7554</v>
      </c>
      <c r="BT129" s="3">
        <v>0</v>
      </c>
      <c r="BU129" s="39">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2">
        <v>33939</v>
      </c>
      <c r="DA129" s="6">
        <f t="shared" si="27"/>
        <v>12356.138888888889</v>
      </c>
      <c r="DB129" s="6">
        <f t="shared" si="17"/>
        <v>11246</v>
      </c>
      <c r="DC129" s="84">
        <f t="shared" si="28"/>
        <v>7554</v>
      </c>
    </row>
    <row r="130" spans="1:107" x14ac:dyDescent="0.3">
      <c r="B130" s="59" t="s">
        <v>207</v>
      </c>
      <c r="C130" s="21" t="s">
        <v>443</v>
      </c>
      <c r="D130" s="3">
        <v>40</v>
      </c>
      <c r="E130" s="3">
        <v>316</v>
      </c>
      <c r="F130" s="3">
        <v>331</v>
      </c>
      <c r="G130" s="3">
        <v>43</v>
      </c>
      <c r="H130" s="3">
        <v>3198</v>
      </c>
      <c r="I130" s="3">
        <v>295</v>
      </c>
      <c r="J130" s="3">
        <v>90</v>
      </c>
      <c r="K130" s="3">
        <v>16</v>
      </c>
      <c r="L130" s="3">
        <v>295</v>
      </c>
      <c r="M130" s="3">
        <v>144</v>
      </c>
      <c r="N130" s="3">
        <v>194</v>
      </c>
      <c r="O130" s="3">
        <v>399</v>
      </c>
      <c r="P130" s="3">
        <v>216</v>
      </c>
      <c r="Q130" s="3">
        <v>83</v>
      </c>
      <c r="R130" s="3">
        <v>30</v>
      </c>
      <c r="S130" s="3">
        <v>60</v>
      </c>
      <c r="T130">
        <v>30</v>
      </c>
      <c r="U130">
        <v>68</v>
      </c>
      <c r="V130" s="3">
        <v>28</v>
      </c>
      <c r="W130" s="3">
        <v>84</v>
      </c>
      <c r="X130" s="3">
        <v>132</v>
      </c>
      <c r="Y130" s="3">
        <v>164</v>
      </c>
      <c r="Z130" s="3">
        <v>157</v>
      </c>
      <c r="AA130" s="3">
        <v>22</v>
      </c>
      <c r="AB130" s="3">
        <v>95</v>
      </c>
      <c r="AC130" s="3">
        <v>247</v>
      </c>
      <c r="AD130" s="3">
        <v>42</v>
      </c>
      <c r="AE130" s="3">
        <v>178</v>
      </c>
      <c r="AF130" s="3">
        <v>39</v>
      </c>
      <c r="AG130" s="3">
        <v>73</v>
      </c>
      <c r="AH130" s="3">
        <v>78</v>
      </c>
      <c r="AI130" s="3">
        <v>20</v>
      </c>
      <c r="AJ130" s="3">
        <v>82</v>
      </c>
      <c r="AK130" s="3">
        <v>38</v>
      </c>
      <c r="AL130" s="3">
        <v>145</v>
      </c>
      <c r="AM130" s="3">
        <v>92</v>
      </c>
      <c r="AN130" s="3">
        <v>1275</v>
      </c>
      <c r="AO130" s="3">
        <v>115</v>
      </c>
      <c r="AP130" s="3">
        <v>12</v>
      </c>
      <c r="AQ130" s="3">
        <v>49</v>
      </c>
      <c r="AR130" s="3">
        <v>35</v>
      </c>
      <c r="AS130" s="3">
        <v>76</v>
      </c>
      <c r="AT130" s="3">
        <v>487</v>
      </c>
      <c r="AU130" s="3">
        <v>173</v>
      </c>
      <c r="AV130" s="3">
        <v>22</v>
      </c>
      <c r="AW130" s="3">
        <v>183</v>
      </c>
      <c r="AX130" s="3">
        <v>405</v>
      </c>
      <c r="AY130" s="3">
        <v>10</v>
      </c>
      <c r="AZ130" s="3">
        <v>82</v>
      </c>
      <c r="BA130" s="3">
        <v>63</v>
      </c>
      <c r="BB130" s="3">
        <v>15</v>
      </c>
      <c r="BC130" s="3">
        <v>13</v>
      </c>
      <c r="BD130" s="3">
        <v>66</v>
      </c>
      <c r="BE130" s="3">
        <v>1</v>
      </c>
      <c r="BF130" s="3">
        <v>2</v>
      </c>
      <c r="BG130" s="3">
        <v>0</v>
      </c>
      <c r="BH130" s="3">
        <v>1</v>
      </c>
      <c r="BI130" s="3">
        <v>18</v>
      </c>
      <c r="BJ130" s="3">
        <v>0</v>
      </c>
      <c r="BK130" s="3">
        <v>3</v>
      </c>
      <c r="BL130" s="3">
        <v>1</v>
      </c>
      <c r="BM130" s="3">
        <v>0</v>
      </c>
      <c r="BN130" s="3">
        <v>0</v>
      </c>
      <c r="BO130" s="30">
        <f t="shared" si="29"/>
        <v>105</v>
      </c>
      <c r="BP130" s="3">
        <v>62</v>
      </c>
      <c r="BQ130" s="30">
        <f t="shared" si="30"/>
        <v>527</v>
      </c>
      <c r="BR130" s="31">
        <v>11260</v>
      </c>
      <c r="BS130" s="3">
        <f t="shared" si="16"/>
        <v>11260</v>
      </c>
      <c r="BT130" s="3">
        <v>0</v>
      </c>
      <c r="BU130" s="39">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2">
        <v>33970</v>
      </c>
      <c r="DA130" s="6">
        <f t="shared" si="27"/>
        <v>12337.777777777777</v>
      </c>
      <c r="DB130" s="6">
        <f t="shared" si="17"/>
        <v>11307.5</v>
      </c>
      <c r="DC130" s="84">
        <f t="shared" si="28"/>
        <v>11260</v>
      </c>
    </row>
    <row r="131" spans="1:107" x14ac:dyDescent="0.3">
      <c r="B131" s="59" t="s">
        <v>208</v>
      </c>
      <c r="C131" s="21" t="s">
        <v>444</v>
      </c>
      <c r="D131" s="3">
        <v>38</v>
      </c>
      <c r="E131" s="3">
        <v>230</v>
      </c>
      <c r="F131" s="3">
        <v>289</v>
      </c>
      <c r="G131" s="3">
        <v>49</v>
      </c>
      <c r="H131" s="3">
        <v>2783</v>
      </c>
      <c r="I131" s="3">
        <v>263</v>
      </c>
      <c r="J131" s="3">
        <v>49</v>
      </c>
      <c r="K131" s="3">
        <v>8</v>
      </c>
      <c r="L131" s="3">
        <v>225</v>
      </c>
      <c r="M131" s="3">
        <v>100</v>
      </c>
      <c r="N131" s="3">
        <v>180</v>
      </c>
      <c r="O131" s="3">
        <v>349</v>
      </c>
      <c r="P131" s="3">
        <v>169</v>
      </c>
      <c r="Q131" s="3">
        <v>63</v>
      </c>
      <c r="R131" s="3">
        <v>75</v>
      </c>
      <c r="S131" s="3">
        <v>68</v>
      </c>
      <c r="T131" s="3">
        <v>39</v>
      </c>
      <c r="U131" s="3">
        <v>61</v>
      </c>
      <c r="V131" s="3">
        <v>23</v>
      </c>
      <c r="W131" s="3">
        <v>63</v>
      </c>
      <c r="X131" s="3">
        <v>82</v>
      </c>
      <c r="Y131" s="3">
        <v>152</v>
      </c>
      <c r="Z131" s="3">
        <v>116</v>
      </c>
      <c r="AA131" s="3">
        <v>28</v>
      </c>
      <c r="AB131" s="3">
        <v>85</v>
      </c>
      <c r="AC131" s="3">
        <v>226</v>
      </c>
      <c r="AD131" s="3">
        <v>42</v>
      </c>
      <c r="AE131" s="3">
        <v>154</v>
      </c>
      <c r="AF131" s="3">
        <v>24</v>
      </c>
      <c r="AG131" s="3">
        <v>61</v>
      </c>
      <c r="AH131" s="3">
        <v>77</v>
      </c>
      <c r="AI131" s="3">
        <v>165</v>
      </c>
      <c r="AJ131" s="3">
        <v>56</v>
      </c>
      <c r="AK131" s="3">
        <v>37</v>
      </c>
      <c r="AL131" s="3">
        <v>111</v>
      </c>
      <c r="AM131" s="3">
        <v>60</v>
      </c>
      <c r="AN131" s="3">
        <v>1137</v>
      </c>
      <c r="AO131" s="3">
        <v>91</v>
      </c>
      <c r="AP131" s="3">
        <v>16</v>
      </c>
      <c r="AQ131" s="3">
        <v>42</v>
      </c>
      <c r="AR131" s="3">
        <v>38</v>
      </c>
      <c r="AS131" s="3">
        <v>59</v>
      </c>
      <c r="AT131" s="3">
        <v>409</v>
      </c>
      <c r="AU131" s="3">
        <v>139</v>
      </c>
      <c r="AV131" s="3">
        <v>12</v>
      </c>
      <c r="AW131" s="3">
        <v>125</v>
      </c>
      <c r="AX131" s="3">
        <v>381</v>
      </c>
      <c r="AY131" s="3">
        <v>13</v>
      </c>
      <c r="AZ131" s="3">
        <v>68</v>
      </c>
      <c r="BA131" s="3">
        <v>53</v>
      </c>
      <c r="BB131" s="3">
        <v>8</v>
      </c>
      <c r="BC131" s="3">
        <v>16</v>
      </c>
      <c r="BD131" s="3">
        <v>54</v>
      </c>
      <c r="BE131" s="3">
        <v>1</v>
      </c>
      <c r="BF131" s="3">
        <v>1</v>
      </c>
      <c r="BG131" s="3">
        <v>0</v>
      </c>
      <c r="BH131" s="3">
        <v>0</v>
      </c>
      <c r="BI131" s="3">
        <v>8</v>
      </c>
      <c r="BJ131" s="3">
        <v>0</v>
      </c>
      <c r="BK131" s="3">
        <v>6</v>
      </c>
      <c r="BL131" s="3">
        <v>1</v>
      </c>
      <c r="BM131" s="3">
        <v>0</v>
      </c>
      <c r="BN131" s="3">
        <v>0</v>
      </c>
      <c r="BO131" s="30">
        <f t="shared" si="29"/>
        <v>87</v>
      </c>
      <c r="BP131" s="3">
        <v>58</v>
      </c>
      <c r="BQ131" s="30">
        <f t="shared" si="30"/>
        <v>273</v>
      </c>
      <c r="BR131" s="31">
        <v>9609</v>
      </c>
      <c r="BS131" s="3">
        <f t="shared" si="16"/>
        <v>9609</v>
      </c>
      <c r="BT131" s="3">
        <v>0</v>
      </c>
      <c r="BU131" s="39">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2">
        <v>34001</v>
      </c>
      <c r="DA131" s="6">
        <f t="shared" si="27"/>
        <v>12307.666666666666</v>
      </c>
      <c r="DB131" s="6">
        <f t="shared" si="17"/>
        <v>11051.333333333334</v>
      </c>
      <c r="DC131" s="84">
        <f t="shared" si="28"/>
        <v>9609</v>
      </c>
    </row>
    <row r="132" spans="1:107" x14ac:dyDescent="0.3">
      <c r="B132" s="59" t="s">
        <v>209</v>
      </c>
      <c r="C132" s="21" t="s">
        <v>445</v>
      </c>
      <c r="D132" s="3">
        <v>40</v>
      </c>
      <c r="E132" s="3">
        <v>282</v>
      </c>
      <c r="F132" s="3">
        <v>272</v>
      </c>
      <c r="G132" s="3">
        <v>49</v>
      </c>
      <c r="H132" s="3">
        <v>2820</v>
      </c>
      <c r="I132" s="3">
        <v>234</v>
      </c>
      <c r="J132" s="3">
        <v>57</v>
      </c>
      <c r="K132" s="3">
        <v>11</v>
      </c>
      <c r="L132" s="3">
        <v>226</v>
      </c>
      <c r="M132" s="3">
        <v>99</v>
      </c>
      <c r="N132" s="3">
        <v>136</v>
      </c>
      <c r="O132" s="3">
        <v>357</v>
      </c>
      <c r="P132" s="3">
        <v>189</v>
      </c>
      <c r="Q132" s="3">
        <v>54</v>
      </c>
      <c r="R132" s="3">
        <v>60</v>
      </c>
      <c r="S132" s="3">
        <v>79</v>
      </c>
      <c r="T132" s="3">
        <v>32</v>
      </c>
      <c r="U132" s="3">
        <v>60</v>
      </c>
      <c r="V132" s="3">
        <v>21</v>
      </c>
      <c r="W132" s="3">
        <v>72</v>
      </c>
      <c r="X132" s="3">
        <v>104</v>
      </c>
      <c r="Y132" s="3">
        <v>153</v>
      </c>
      <c r="Z132" s="3">
        <v>113</v>
      </c>
      <c r="AA132" s="3">
        <v>27</v>
      </c>
      <c r="AB132" s="3">
        <v>88</v>
      </c>
      <c r="AC132" s="3">
        <v>225</v>
      </c>
      <c r="AD132" s="3">
        <v>42</v>
      </c>
      <c r="AE132" s="3">
        <v>165</v>
      </c>
      <c r="AF132" s="3">
        <v>31</v>
      </c>
      <c r="AG132" s="3">
        <v>91</v>
      </c>
      <c r="AH132" s="3">
        <v>87</v>
      </c>
      <c r="AI132" s="3">
        <v>177</v>
      </c>
      <c r="AJ132" s="3">
        <v>63</v>
      </c>
      <c r="AK132" s="3">
        <v>47</v>
      </c>
      <c r="AL132" s="3">
        <v>115</v>
      </c>
      <c r="AM132" s="3">
        <v>72</v>
      </c>
      <c r="AN132" s="3">
        <v>1195</v>
      </c>
      <c r="AO132" s="3">
        <v>105</v>
      </c>
      <c r="AP132" s="3">
        <v>12</v>
      </c>
      <c r="AQ132" s="3">
        <v>54</v>
      </c>
      <c r="AR132" s="3">
        <v>39</v>
      </c>
      <c r="AS132" s="3">
        <v>53</v>
      </c>
      <c r="AT132" s="3">
        <v>420</v>
      </c>
      <c r="AU132" s="3">
        <v>153</v>
      </c>
      <c r="AV132" s="3">
        <v>19</v>
      </c>
      <c r="AW132" s="3">
        <v>148</v>
      </c>
      <c r="AX132" s="3">
        <v>417</v>
      </c>
      <c r="AY132" s="3">
        <v>9</v>
      </c>
      <c r="AZ132" s="3">
        <v>86</v>
      </c>
      <c r="BA132" s="3">
        <v>52</v>
      </c>
      <c r="BB132" s="3">
        <v>18</v>
      </c>
      <c r="BC132" s="3">
        <v>16</v>
      </c>
      <c r="BD132" s="3">
        <v>67</v>
      </c>
      <c r="BE132" s="3">
        <v>3</v>
      </c>
      <c r="BF132" s="3">
        <v>0</v>
      </c>
      <c r="BG132" s="3">
        <v>0</v>
      </c>
      <c r="BH132" s="3">
        <v>1</v>
      </c>
      <c r="BI132" s="3">
        <v>15</v>
      </c>
      <c r="BJ132" s="3">
        <v>0</v>
      </c>
      <c r="BK132" s="3">
        <v>1</v>
      </c>
      <c r="BL132" s="3">
        <v>3</v>
      </c>
      <c r="BM132" s="3">
        <v>1</v>
      </c>
      <c r="BN132" s="3">
        <v>0</v>
      </c>
      <c r="BO132" s="30">
        <f t="shared" si="29"/>
        <v>107</v>
      </c>
      <c r="BP132" s="3">
        <v>69</v>
      </c>
      <c r="BQ132" s="30">
        <f t="shared" si="30"/>
        <v>274</v>
      </c>
      <c r="BR132" s="31">
        <v>9980</v>
      </c>
      <c r="BS132" s="3">
        <f t="shared" ref="BS132:BS195" si="31">SUM(D132:BQ132)-BO132</f>
        <v>9980</v>
      </c>
      <c r="BT132" s="3">
        <v>0</v>
      </c>
      <c r="BU132" s="39">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2">
        <v>34029</v>
      </c>
      <c r="DA132" s="6">
        <f t="shared" si="27"/>
        <v>12166.361111111111</v>
      </c>
      <c r="DB132" s="6">
        <f t="shared" si="17"/>
        <v>11022.833333333334</v>
      </c>
      <c r="DC132" s="84">
        <f t="shared" si="28"/>
        <v>9980</v>
      </c>
    </row>
    <row r="133" spans="1:107" x14ac:dyDescent="0.3">
      <c r="B133" s="59" t="s">
        <v>210</v>
      </c>
      <c r="C133" s="21" t="s">
        <v>446</v>
      </c>
      <c r="D133" s="3">
        <v>49</v>
      </c>
      <c r="E133" s="3">
        <v>242</v>
      </c>
      <c r="F133" s="3">
        <v>281</v>
      </c>
      <c r="G133" s="3">
        <v>28</v>
      </c>
      <c r="H133" s="3">
        <v>2531</v>
      </c>
      <c r="I133" s="3">
        <v>227</v>
      </c>
      <c r="J133" s="3">
        <v>67</v>
      </c>
      <c r="K133" s="3">
        <v>14</v>
      </c>
      <c r="L133" s="3">
        <v>250</v>
      </c>
      <c r="M133" s="3">
        <v>114</v>
      </c>
      <c r="N133" s="3">
        <v>142</v>
      </c>
      <c r="O133" s="3">
        <v>352</v>
      </c>
      <c r="P133" s="3">
        <v>163</v>
      </c>
      <c r="Q133" s="3">
        <v>71</v>
      </c>
      <c r="R133" s="3">
        <v>57</v>
      </c>
      <c r="S133" s="3">
        <v>75</v>
      </c>
      <c r="T133" s="3">
        <v>35</v>
      </c>
      <c r="U133" s="3">
        <v>66</v>
      </c>
      <c r="V133" s="3">
        <v>17</v>
      </c>
      <c r="W133" s="3">
        <v>58</v>
      </c>
      <c r="X133" s="3">
        <v>95</v>
      </c>
      <c r="Y133" s="3">
        <v>139</v>
      </c>
      <c r="Z133" s="3">
        <v>100</v>
      </c>
      <c r="AA133" s="3">
        <v>16</v>
      </c>
      <c r="AB133" s="3">
        <v>80</v>
      </c>
      <c r="AC133" s="3">
        <v>219</v>
      </c>
      <c r="AD133" s="3">
        <v>48</v>
      </c>
      <c r="AE133" s="3">
        <v>146</v>
      </c>
      <c r="AF133" s="3">
        <v>28</v>
      </c>
      <c r="AG133" s="3">
        <v>69</v>
      </c>
      <c r="AH133" s="3">
        <v>100</v>
      </c>
      <c r="AI133" s="3">
        <v>147</v>
      </c>
      <c r="AJ133" s="3">
        <v>84</v>
      </c>
      <c r="AK133" s="3">
        <v>31</v>
      </c>
      <c r="AL133" s="3">
        <v>122</v>
      </c>
      <c r="AM133" s="3">
        <v>65</v>
      </c>
      <c r="AN133" s="3">
        <v>1128</v>
      </c>
      <c r="AO133" s="3">
        <v>91</v>
      </c>
      <c r="AP133" s="3">
        <v>13</v>
      </c>
      <c r="AQ133" s="3">
        <v>47</v>
      </c>
      <c r="AR133" s="3">
        <v>34</v>
      </c>
      <c r="AS133" s="3">
        <v>62</v>
      </c>
      <c r="AT133" s="3">
        <v>397</v>
      </c>
      <c r="AU133" s="3">
        <v>106</v>
      </c>
      <c r="AV133" s="3">
        <v>15</v>
      </c>
      <c r="AW133" s="3">
        <v>137</v>
      </c>
      <c r="AX133" s="3">
        <v>441</v>
      </c>
      <c r="AY133" s="3">
        <v>7</v>
      </c>
      <c r="AZ133" s="3">
        <v>82</v>
      </c>
      <c r="BA133" s="3">
        <v>49</v>
      </c>
      <c r="BB133" s="3">
        <v>11</v>
      </c>
      <c r="BC133" s="3">
        <v>13</v>
      </c>
      <c r="BD133" s="3">
        <v>58</v>
      </c>
      <c r="BE133" s="3">
        <v>1</v>
      </c>
      <c r="BF133" s="3">
        <v>0</v>
      </c>
      <c r="BG133" s="3">
        <v>0</v>
      </c>
      <c r="BH133" s="3">
        <v>0</v>
      </c>
      <c r="BI133" s="3">
        <v>15</v>
      </c>
      <c r="BJ133" s="3">
        <v>0</v>
      </c>
      <c r="BK133" s="3">
        <v>3</v>
      </c>
      <c r="BL133" s="3">
        <v>1</v>
      </c>
      <c r="BM133" s="3">
        <v>0</v>
      </c>
      <c r="BN133" s="3">
        <v>0</v>
      </c>
      <c r="BO133" s="30">
        <f t="shared" si="29"/>
        <v>91</v>
      </c>
      <c r="BP133" s="3">
        <v>43</v>
      </c>
      <c r="BQ133" s="30">
        <f t="shared" si="30"/>
        <v>273</v>
      </c>
      <c r="BR133" s="31">
        <v>9355</v>
      </c>
      <c r="BS133" s="3">
        <f t="shared" si="31"/>
        <v>9355</v>
      </c>
      <c r="BT133" s="3">
        <v>0</v>
      </c>
      <c r="BU133" s="39">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2">
        <v>34060</v>
      </c>
      <c r="DA133" s="6">
        <f t="shared" si="27"/>
        <v>12108.166666666666</v>
      </c>
      <c r="DB133" s="6">
        <f t="shared" si="17"/>
        <v>10981.083333333334</v>
      </c>
      <c r="DC133" s="84">
        <f t="shared" si="28"/>
        <v>9355</v>
      </c>
    </row>
    <row r="134" spans="1:107" x14ac:dyDescent="0.3">
      <c r="B134" s="59" t="s">
        <v>211</v>
      </c>
      <c r="C134" s="21" t="s">
        <v>447</v>
      </c>
      <c r="D134" s="3">
        <v>43</v>
      </c>
      <c r="E134" s="3">
        <v>289</v>
      </c>
      <c r="F134" s="3">
        <v>337</v>
      </c>
      <c r="G134" s="3">
        <v>35</v>
      </c>
      <c r="H134" s="3">
        <v>3206</v>
      </c>
      <c r="I134" s="3">
        <v>271</v>
      </c>
      <c r="J134" s="3">
        <v>78</v>
      </c>
      <c r="K134" s="3">
        <v>12</v>
      </c>
      <c r="L134" s="3">
        <v>269</v>
      </c>
      <c r="M134" s="3">
        <v>103</v>
      </c>
      <c r="N134" s="3">
        <v>197</v>
      </c>
      <c r="O134" s="3">
        <v>405</v>
      </c>
      <c r="P134" s="3">
        <v>188</v>
      </c>
      <c r="Q134" s="3">
        <v>57</v>
      </c>
      <c r="R134" s="3">
        <v>64</v>
      </c>
      <c r="S134" s="3">
        <v>85</v>
      </c>
      <c r="T134" s="3">
        <v>30</v>
      </c>
      <c r="U134" s="3">
        <v>61</v>
      </c>
      <c r="V134" s="3">
        <v>34</v>
      </c>
      <c r="W134" s="3">
        <v>81</v>
      </c>
      <c r="X134" s="3">
        <v>117</v>
      </c>
      <c r="Y134" s="3">
        <v>163</v>
      </c>
      <c r="Z134" s="3">
        <v>132</v>
      </c>
      <c r="AA134" s="3">
        <v>24</v>
      </c>
      <c r="AB134" s="3">
        <v>94</v>
      </c>
      <c r="AC134" s="3">
        <v>260</v>
      </c>
      <c r="AD134" s="3">
        <v>48</v>
      </c>
      <c r="AE134" s="3">
        <v>199</v>
      </c>
      <c r="AF134" s="3">
        <v>32</v>
      </c>
      <c r="AG134" s="3">
        <v>81</v>
      </c>
      <c r="AH134" s="3">
        <v>96</v>
      </c>
      <c r="AI134" s="3">
        <v>197</v>
      </c>
      <c r="AJ134" s="3">
        <v>81</v>
      </c>
      <c r="AK134" s="3">
        <v>47</v>
      </c>
      <c r="AL134" s="3">
        <v>116</v>
      </c>
      <c r="AM134" s="3">
        <v>73</v>
      </c>
      <c r="AN134" s="3">
        <v>1311</v>
      </c>
      <c r="AO134" s="3">
        <v>108</v>
      </c>
      <c r="AP134" s="3">
        <v>15</v>
      </c>
      <c r="AQ134" s="3">
        <v>50</v>
      </c>
      <c r="AR134" s="3">
        <v>39</v>
      </c>
      <c r="AS134" s="3">
        <v>66</v>
      </c>
      <c r="AT134" s="3">
        <v>453</v>
      </c>
      <c r="AU134" s="3">
        <v>160</v>
      </c>
      <c r="AV134" s="3">
        <v>12</v>
      </c>
      <c r="AW134" s="3">
        <v>133</v>
      </c>
      <c r="AX134" s="3">
        <v>521</v>
      </c>
      <c r="AY134" s="3">
        <v>14</v>
      </c>
      <c r="AZ134" s="3">
        <v>98</v>
      </c>
      <c r="BA134" s="3">
        <v>66</v>
      </c>
      <c r="BB134" s="3">
        <v>18</v>
      </c>
      <c r="BC134" s="3">
        <v>14</v>
      </c>
      <c r="BD134" s="3">
        <v>74</v>
      </c>
      <c r="BE134" s="3">
        <v>1</v>
      </c>
      <c r="BF134" s="3">
        <v>0</v>
      </c>
      <c r="BG134" s="3">
        <v>0</v>
      </c>
      <c r="BH134" s="3">
        <v>1</v>
      </c>
      <c r="BI134" s="3">
        <v>7</v>
      </c>
      <c r="BJ134" s="3">
        <v>1</v>
      </c>
      <c r="BK134" s="3">
        <v>6</v>
      </c>
      <c r="BL134" s="3">
        <v>0</v>
      </c>
      <c r="BM134" s="3">
        <v>0</v>
      </c>
      <c r="BN134" s="3">
        <v>0</v>
      </c>
      <c r="BO134" s="30">
        <f t="shared" si="29"/>
        <v>104</v>
      </c>
      <c r="BP134" s="3">
        <v>62</v>
      </c>
      <c r="BQ134" s="30">
        <f t="shared" si="30"/>
        <v>330</v>
      </c>
      <c r="BR134" s="31">
        <v>11165</v>
      </c>
      <c r="BS134" s="3">
        <f t="shared" si="31"/>
        <v>11165</v>
      </c>
      <c r="BT134" s="3">
        <v>0</v>
      </c>
      <c r="BU134" s="39">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2">
        <v>34090</v>
      </c>
      <c r="DA134" s="6">
        <f t="shared" si="27"/>
        <v>12125.611111111111</v>
      </c>
      <c r="DB134" s="6">
        <f t="shared" si="17"/>
        <v>10917.833333333334</v>
      </c>
      <c r="DC134" s="84">
        <f t="shared" si="28"/>
        <v>11165</v>
      </c>
    </row>
    <row r="135" spans="1:107" x14ac:dyDescent="0.3">
      <c r="B135" s="59" t="s">
        <v>212</v>
      </c>
      <c r="C135" s="21" t="s">
        <v>448</v>
      </c>
      <c r="D135" s="3">
        <v>41</v>
      </c>
      <c r="E135" s="3">
        <v>229</v>
      </c>
      <c r="F135" s="3">
        <v>307</v>
      </c>
      <c r="G135" s="3">
        <v>41</v>
      </c>
      <c r="H135" s="3">
        <v>2667</v>
      </c>
      <c r="I135" s="3">
        <v>221</v>
      </c>
      <c r="J135" s="3">
        <v>63</v>
      </c>
      <c r="K135" s="3">
        <v>10</v>
      </c>
      <c r="L135" s="3">
        <v>215</v>
      </c>
      <c r="M135" s="3">
        <v>94</v>
      </c>
      <c r="N135" s="3">
        <v>170</v>
      </c>
      <c r="O135" s="3">
        <v>335</v>
      </c>
      <c r="P135" s="3">
        <v>190</v>
      </c>
      <c r="Q135" s="3">
        <v>77</v>
      </c>
      <c r="R135" s="3">
        <v>56</v>
      </c>
      <c r="S135" s="3">
        <v>76</v>
      </c>
      <c r="T135" s="3">
        <v>32</v>
      </c>
      <c r="U135" s="3">
        <v>53</v>
      </c>
      <c r="V135" s="3">
        <v>22</v>
      </c>
      <c r="W135" s="3">
        <v>75</v>
      </c>
      <c r="X135" s="3">
        <v>101</v>
      </c>
      <c r="Y135" s="3">
        <v>148</v>
      </c>
      <c r="Z135" s="3">
        <v>116</v>
      </c>
      <c r="AA135" s="3">
        <v>20</v>
      </c>
      <c r="AB135" s="3">
        <v>78</v>
      </c>
      <c r="AC135" s="3">
        <v>233</v>
      </c>
      <c r="AD135" s="3">
        <v>53</v>
      </c>
      <c r="AE135" s="3">
        <v>165</v>
      </c>
      <c r="AF135" s="3">
        <v>29</v>
      </c>
      <c r="AG135" s="3">
        <v>85</v>
      </c>
      <c r="AH135" s="3">
        <v>88</v>
      </c>
      <c r="AI135" s="3">
        <v>202</v>
      </c>
      <c r="AJ135" s="3">
        <v>86</v>
      </c>
      <c r="AK135" s="3">
        <v>42</v>
      </c>
      <c r="AL135" s="3">
        <v>122</v>
      </c>
      <c r="AM135" s="3">
        <v>75</v>
      </c>
      <c r="AN135" s="3">
        <v>1066</v>
      </c>
      <c r="AO135" s="3">
        <v>90</v>
      </c>
      <c r="AP135" s="3">
        <v>16</v>
      </c>
      <c r="AQ135" s="3">
        <v>54</v>
      </c>
      <c r="AR135" s="3">
        <v>36</v>
      </c>
      <c r="AS135" s="3">
        <v>45</v>
      </c>
      <c r="AT135" s="3">
        <v>406</v>
      </c>
      <c r="AU135" s="3">
        <v>132</v>
      </c>
      <c r="AV135" s="3">
        <v>17</v>
      </c>
      <c r="AW135" s="3">
        <v>170</v>
      </c>
      <c r="AX135" s="3">
        <v>404</v>
      </c>
      <c r="AY135" s="3">
        <v>3</v>
      </c>
      <c r="AZ135" s="3">
        <v>88</v>
      </c>
      <c r="BA135" s="3">
        <v>49</v>
      </c>
      <c r="BB135" s="3">
        <v>12</v>
      </c>
      <c r="BC135" s="3">
        <v>17</v>
      </c>
      <c r="BD135" s="3">
        <v>50</v>
      </c>
      <c r="BE135" s="3">
        <v>0</v>
      </c>
      <c r="BF135" s="3">
        <v>1</v>
      </c>
      <c r="BG135" s="3">
        <v>0</v>
      </c>
      <c r="BH135" s="3">
        <v>0</v>
      </c>
      <c r="BI135" s="3">
        <v>7</v>
      </c>
      <c r="BJ135" s="3">
        <v>0</v>
      </c>
      <c r="BK135" s="3">
        <v>2</v>
      </c>
      <c r="BL135" s="3">
        <v>2</v>
      </c>
      <c r="BM135" s="3">
        <v>0</v>
      </c>
      <c r="BN135" s="3">
        <v>1</v>
      </c>
      <c r="BO135" s="30">
        <f t="shared" si="29"/>
        <v>80</v>
      </c>
      <c r="BP135" s="3">
        <v>58</v>
      </c>
      <c r="BQ135" s="30">
        <f t="shared" si="30"/>
        <v>295</v>
      </c>
      <c r="BR135" s="31">
        <v>9638</v>
      </c>
      <c r="BS135" s="3">
        <f t="shared" si="31"/>
        <v>9638</v>
      </c>
      <c r="BT135" s="3">
        <v>0</v>
      </c>
      <c r="BU135" s="39">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2">
        <v>34121</v>
      </c>
      <c r="DA135" s="6">
        <f t="shared" si="27"/>
        <v>11879.277777777777</v>
      </c>
      <c r="DB135" s="6">
        <f t="shared" si="17"/>
        <v>10868.916666666666</v>
      </c>
      <c r="DC135" s="84">
        <f t="shared" si="28"/>
        <v>9638</v>
      </c>
    </row>
    <row r="136" spans="1:107" x14ac:dyDescent="0.3">
      <c r="B136" s="59" t="s">
        <v>213</v>
      </c>
      <c r="C136" s="21" t="s">
        <v>459</v>
      </c>
      <c r="D136" s="3">
        <v>59</v>
      </c>
      <c r="E136" s="3">
        <v>318</v>
      </c>
      <c r="F136" s="3">
        <v>391</v>
      </c>
      <c r="G136" s="3">
        <v>50</v>
      </c>
      <c r="H136" s="3">
        <v>3699</v>
      </c>
      <c r="I136" s="3">
        <v>320</v>
      </c>
      <c r="J136" s="3">
        <v>97</v>
      </c>
      <c r="K136" s="3">
        <v>9</v>
      </c>
      <c r="L136" s="3">
        <v>330</v>
      </c>
      <c r="M136" s="3">
        <v>124</v>
      </c>
      <c r="N136" s="3">
        <v>198</v>
      </c>
      <c r="O136" s="3">
        <v>375</v>
      </c>
      <c r="P136" s="3">
        <v>274</v>
      </c>
      <c r="Q136" s="3">
        <v>96</v>
      </c>
      <c r="R136" s="3">
        <v>75</v>
      </c>
      <c r="S136" s="3">
        <v>98</v>
      </c>
      <c r="T136" s="3">
        <v>35</v>
      </c>
      <c r="U136" s="3">
        <v>86</v>
      </c>
      <c r="V136" s="3">
        <v>21</v>
      </c>
      <c r="W136" s="3">
        <v>105</v>
      </c>
      <c r="X136" s="3">
        <v>138</v>
      </c>
      <c r="Y136" s="3">
        <v>199</v>
      </c>
      <c r="Z136" s="3">
        <v>174</v>
      </c>
      <c r="AA136" s="3">
        <v>28</v>
      </c>
      <c r="AB136" s="3">
        <v>119</v>
      </c>
      <c r="AC136" s="3">
        <v>272</v>
      </c>
      <c r="AD136" s="3">
        <v>66</v>
      </c>
      <c r="AE136" s="3">
        <v>206</v>
      </c>
      <c r="AF136" s="3">
        <v>42</v>
      </c>
      <c r="AG136" s="3">
        <v>99</v>
      </c>
      <c r="AH136" s="3">
        <v>110</v>
      </c>
      <c r="AI136" s="3">
        <v>251</v>
      </c>
      <c r="AJ136" s="3">
        <v>112</v>
      </c>
      <c r="AK136" s="3">
        <v>38</v>
      </c>
      <c r="AL136" s="3">
        <v>156</v>
      </c>
      <c r="AM136" s="3">
        <v>100</v>
      </c>
      <c r="AN136" s="3">
        <v>1526</v>
      </c>
      <c r="AO136" s="3">
        <v>128</v>
      </c>
      <c r="AP136" s="3">
        <v>19</v>
      </c>
      <c r="AQ136" s="3">
        <v>65</v>
      </c>
      <c r="AR136" s="3">
        <v>41</v>
      </c>
      <c r="AS136" s="3">
        <v>83</v>
      </c>
      <c r="AT136" s="3">
        <v>575</v>
      </c>
      <c r="AU136" s="3">
        <v>199</v>
      </c>
      <c r="AV136" s="3">
        <v>20</v>
      </c>
      <c r="AW136" s="3">
        <v>188</v>
      </c>
      <c r="AX136" s="3">
        <v>501</v>
      </c>
      <c r="AY136" s="3">
        <v>14</v>
      </c>
      <c r="AZ136" s="3">
        <v>118</v>
      </c>
      <c r="BA136" s="3">
        <v>58</v>
      </c>
      <c r="BB136" s="3">
        <v>16</v>
      </c>
      <c r="BC136" s="3">
        <v>18</v>
      </c>
      <c r="BD136" s="3">
        <v>71</v>
      </c>
      <c r="BE136" s="3">
        <v>3</v>
      </c>
      <c r="BF136" s="3">
        <v>0</v>
      </c>
      <c r="BG136" s="3">
        <v>0</v>
      </c>
      <c r="BH136" s="3">
        <v>1</v>
      </c>
      <c r="BI136" s="3">
        <v>21</v>
      </c>
      <c r="BJ136" s="3">
        <v>0</v>
      </c>
      <c r="BK136" s="3">
        <v>4</v>
      </c>
      <c r="BL136" s="3">
        <v>2</v>
      </c>
      <c r="BM136" s="3">
        <v>0</v>
      </c>
      <c r="BN136" s="3">
        <v>0</v>
      </c>
      <c r="BO136" s="30">
        <f t="shared" si="29"/>
        <v>120</v>
      </c>
      <c r="BP136" s="3">
        <v>67</v>
      </c>
      <c r="BQ136" s="30">
        <f t="shared" si="30"/>
        <v>344</v>
      </c>
      <c r="BR136" s="31">
        <v>12952</v>
      </c>
      <c r="BS136" s="3">
        <f t="shared" si="31"/>
        <v>12952</v>
      </c>
      <c r="BT136" s="3">
        <v>0</v>
      </c>
      <c r="BU136" s="39">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2">
        <v>34151</v>
      </c>
      <c r="DA136" s="6">
        <f t="shared" si="27"/>
        <v>11908.305555555555</v>
      </c>
      <c r="DB136" s="6">
        <f t="shared" si="17"/>
        <v>11045.333333333334</v>
      </c>
      <c r="DC136" s="84">
        <f t="shared" si="28"/>
        <v>12952</v>
      </c>
    </row>
    <row r="137" spans="1:107" x14ac:dyDescent="0.3">
      <c r="A137" s="21" t="s">
        <v>463</v>
      </c>
      <c r="B137" s="59" t="s">
        <v>214</v>
      </c>
      <c r="C137" s="21" t="s">
        <v>438</v>
      </c>
      <c r="D137" s="3">
        <v>39</v>
      </c>
      <c r="E137" s="3">
        <v>300</v>
      </c>
      <c r="F137" s="3">
        <v>308</v>
      </c>
      <c r="G137" s="3">
        <v>33</v>
      </c>
      <c r="H137" s="3">
        <v>3175</v>
      </c>
      <c r="I137" s="3">
        <v>266</v>
      </c>
      <c r="J137" s="3">
        <v>79</v>
      </c>
      <c r="K137" s="3">
        <v>8</v>
      </c>
      <c r="L137" s="3">
        <v>260</v>
      </c>
      <c r="M137" s="3">
        <v>110</v>
      </c>
      <c r="N137" s="3">
        <v>190</v>
      </c>
      <c r="O137" s="3">
        <v>368</v>
      </c>
      <c r="P137" s="3">
        <v>212</v>
      </c>
      <c r="Q137" s="3">
        <v>79</v>
      </c>
      <c r="R137" s="3">
        <v>48</v>
      </c>
      <c r="S137" s="3">
        <v>82</v>
      </c>
      <c r="T137" s="3">
        <v>37</v>
      </c>
      <c r="U137" s="3">
        <v>52</v>
      </c>
      <c r="V137" s="3">
        <v>27</v>
      </c>
      <c r="W137" s="3">
        <v>92</v>
      </c>
      <c r="X137" s="3">
        <v>102</v>
      </c>
      <c r="Y137" s="3">
        <v>148</v>
      </c>
      <c r="Z137" s="3">
        <v>152</v>
      </c>
      <c r="AA137" s="3">
        <v>20</v>
      </c>
      <c r="AB137" s="3">
        <v>107</v>
      </c>
      <c r="AC137" s="3">
        <v>202</v>
      </c>
      <c r="AD137" s="3">
        <v>58</v>
      </c>
      <c r="AE137" s="3">
        <v>180</v>
      </c>
      <c r="AF137" s="3">
        <v>21</v>
      </c>
      <c r="AG137" s="3">
        <v>93</v>
      </c>
      <c r="AH137" s="3">
        <v>89</v>
      </c>
      <c r="AI137" s="3">
        <v>224</v>
      </c>
      <c r="AJ137" s="3">
        <v>81</v>
      </c>
      <c r="AK137" s="3">
        <v>36</v>
      </c>
      <c r="AL137" s="3">
        <v>143</v>
      </c>
      <c r="AM137" s="3">
        <v>74</v>
      </c>
      <c r="AN137" s="3">
        <v>1294</v>
      </c>
      <c r="AO137" s="3">
        <v>111</v>
      </c>
      <c r="AP137" s="3">
        <v>19</v>
      </c>
      <c r="AQ137" s="3">
        <v>77</v>
      </c>
      <c r="AR137" s="3">
        <v>45</v>
      </c>
      <c r="AS137" s="3">
        <v>71</v>
      </c>
      <c r="AT137" s="3">
        <v>477</v>
      </c>
      <c r="AU137" s="3">
        <v>147</v>
      </c>
      <c r="AV137" s="3">
        <v>17</v>
      </c>
      <c r="AW137" s="3">
        <v>205</v>
      </c>
      <c r="AX137" s="3">
        <v>520</v>
      </c>
      <c r="AY137" s="3">
        <v>20</v>
      </c>
      <c r="AZ137" s="3">
        <v>97</v>
      </c>
      <c r="BA137" s="3">
        <v>51</v>
      </c>
      <c r="BB137" s="3">
        <v>21</v>
      </c>
      <c r="BC137" s="3">
        <v>11</v>
      </c>
      <c r="BD137" s="3">
        <v>68</v>
      </c>
      <c r="BE137" s="3">
        <v>2</v>
      </c>
      <c r="BF137" s="3">
        <v>0</v>
      </c>
      <c r="BG137" s="3">
        <v>0</v>
      </c>
      <c r="BH137" s="3">
        <v>2</v>
      </c>
      <c r="BI137" s="3">
        <v>17</v>
      </c>
      <c r="BJ137" s="3">
        <v>0</v>
      </c>
      <c r="BK137" s="3">
        <v>2</v>
      </c>
      <c r="BL137" s="3">
        <v>0</v>
      </c>
      <c r="BM137" s="3">
        <v>0</v>
      </c>
      <c r="BN137" s="3">
        <v>0</v>
      </c>
      <c r="BO137" s="30">
        <f t="shared" si="29"/>
        <v>102</v>
      </c>
      <c r="BP137" s="3">
        <v>60</v>
      </c>
      <c r="BQ137" s="30">
        <f t="shared" si="30"/>
        <v>335</v>
      </c>
      <c r="BR137" s="31">
        <v>11164</v>
      </c>
      <c r="BS137" s="3">
        <f t="shared" si="31"/>
        <v>11164</v>
      </c>
      <c r="BT137" s="3">
        <v>0</v>
      </c>
      <c r="BU137" s="39">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2">
        <v>34182</v>
      </c>
      <c r="DA137" s="6">
        <f t="shared" si="27"/>
        <v>11809.75</v>
      </c>
      <c r="DB137" s="6">
        <f t="shared" si="17"/>
        <v>10732</v>
      </c>
      <c r="DC137" s="84">
        <f t="shared" si="28"/>
        <v>11164</v>
      </c>
    </row>
    <row r="138" spans="1:107" x14ac:dyDescent="0.3">
      <c r="B138" s="59" t="s">
        <v>215</v>
      </c>
      <c r="C138" s="21" t="s">
        <v>439</v>
      </c>
      <c r="D138" s="3">
        <v>55</v>
      </c>
      <c r="E138" s="3">
        <v>330</v>
      </c>
      <c r="F138" s="3">
        <v>340</v>
      </c>
      <c r="G138" s="3">
        <v>45</v>
      </c>
      <c r="H138" s="3">
        <v>3416</v>
      </c>
      <c r="I138" s="3">
        <v>284</v>
      </c>
      <c r="J138" s="3">
        <v>84</v>
      </c>
      <c r="K138" s="3">
        <v>6</v>
      </c>
      <c r="L138" s="3">
        <v>268</v>
      </c>
      <c r="M138" s="3">
        <v>103</v>
      </c>
      <c r="N138" s="3">
        <v>209</v>
      </c>
      <c r="O138" s="3">
        <v>344</v>
      </c>
      <c r="P138" s="3">
        <v>271</v>
      </c>
      <c r="Q138" s="3">
        <v>81</v>
      </c>
      <c r="R138" s="3">
        <v>65</v>
      </c>
      <c r="S138" s="3">
        <v>113</v>
      </c>
      <c r="T138" s="3">
        <v>45</v>
      </c>
      <c r="U138" s="3">
        <v>79</v>
      </c>
      <c r="V138" s="3">
        <v>31</v>
      </c>
      <c r="W138" s="3">
        <v>74</v>
      </c>
      <c r="X138" s="3">
        <v>130</v>
      </c>
      <c r="Y138" s="3">
        <v>187</v>
      </c>
      <c r="Z138" s="3">
        <v>158</v>
      </c>
      <c r="AA138" s="3">
        <v>28</v>
      </c>
      <c r="AB138" s="3">
        <v>114</v>
      </c>
      <c r="AC138" s="3">
        <v>290</v>
      </c>
      <c r="AD138" s="3">
        <v>65</v>
      </c>
      <c r="AE138" s="3">
        <v>175</v>
      </c>
      <c r="AF138" s="3">
        <v>23</v>
      </c>
      <c r="AG138" s="3">
        <v>108</v>
      </c>
      <c r="AH138" s="3">
        <v>112</v>
      </c>
      <c r="AI138" s="3">
        <v>228</v>
      </c>
      <c r="AJ138" s="3">
        <v>84</v>
      </c>
      <c r="AK138" s="3">
        <v>33</v>
      </c>
      <c r="AL138" s="3">
        <v>153</v>
      </c>
      <c r="AM138" s="3">
        <v>96</v>
      </c>
      <c r="AN138" s="3">
        <v>1418</v>
      </c>
      <c r="AO138" s="3">
        <v>132</v>
      </c>
      <c r="AP138" s="3">
        <v>22</v>
      </c>
      <c r="AQ138" s="3">
        <v>66</v>
      </c>
      <c r="AR138" s="3">
        <v>42</v>
      </c>
      <c r="AS138" s="3">
        <v>69</v>
      </c>
      <c r="AT138" s="3">
        <v>479</v>
      </c>
      <c r="AU138" s="3">
        <v>167</v>
      </c>
      <c r="AV138" s="3">
        <v>35</v>
      </c>
      <c r="AW138" s="3">
        <v>184</v>
      </c>
      <c r="AX138" s="3">
        <v>474</v>
      </c>
      <c r="AY138" s="3">
        <v>12</v>
      </c>
      <c r="AZ138" s="3">
        <v>111</v>
      </c>
      <c r="BA138" s="3">
        <v>47</v>
      </c>
      <c r="BB138" s="3">
        <v>15</v>
      </c>
      <c r="BC138" s="3">
        <v>12</v>
      </c>
      <c r="BD138" s="3">
        <v>97</v>
      </c>
      <c r="BE138" s="3">
        <v>0</v>
      </c>
      <c r="BF138" s="3">
        <v>0</v>
      </c>
      <c r="BG138" s="3">
        <v>1</v>
      </c>
      <c r="BH138" s="3">
        <v>1</v>
      </c>
      <c r="BI138" s="3">
        <v>17</v>
      </c>
      <c r="BJ138" s="3">
        <v>0</v>
      </c>
      <c r="BK138" s="3">
        <v>2</v>
      </c>
      <c r="BL138" s="3">
        <v>3</v>
      </c>
      <c r="BM138" s="3">
        <v>0</v>
      </c>
      <c r="BN138" s="3">
        <v>0</v>
      </c>
      <c r="BO138" s="30">
        <f t="shared" si="29"/>
        <v>133</v>
      </c>
      <c r="BP138" s="3">
        <v>98</v>
      </c>
      <c r="BQ138" s="30">
        <f t="shared" si="30"/>
        <v>342</v>
      </c>
      <c r="BR138" s="31">
        <v>12073</v>
      </c>
      <c r="BS138" s="3">
        <f t="shared" si="31"/>
        <v>12073</v>
      </c>
      <c r="BT138" s="3">
        <v>0</v>
      </c>
      <c r="BU138" s="39">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2">
        <v>34213</v>
      </c>
      <c r="DA138" s="6">
        <f t="shared" si="27"/>
        <v>11694.555555555555</v>
      </c>
      <c r="DB138" s="6">
        <f t="shared" si="17"/>
        <v>10689.833333333334</v>
      </c>
      <c r="DC138" s="84">
        <f t="shared" si="28"/>
        <v>12073</v>
      </c>
    </row>
    <row r="139" spans="1:107" x14ac:dyDescent="0.3">
      <c r="B139" s="59" t="s">
        <v>216</v>
      </c>
      <c r="C139" s="21" t="s">
        <v>440</v>
      </c>
      <c r="D139" s="3">
        <v>56</v>
      </c>
      <c r="E139" s="3">
        <v>409</v>
      </c>
      <c r="F139" s="3">
        <v>403</v>
      </c>
      <c r="G139" s="3">
        <v>72</v>
      </c>
      <c r="H139" s="3">
        <v>3924</v>
      </c>
      <c r="I139" s="3">
        <v>343</v>
      </c>
      <c r="J139" s="3">
        <v>77</v>
      </c>
      <c r="K139" s="3">
        <v>16</v>
      </c>
      <c r="L139" s="3">
        <v>337</v>
      </c>
      <c r="M139" s="3">
        <v>130</v>
      </c>
      <c r="N139" s="3">
        <v>231</v>
      </c>
      <c r="O139" s="3">
        <v>378</v>
      </c>
      <c r="P139" s="3">
        <v>272</v>
      </c>
      <c r="Q139" s="3">
        <v>99</v>
      </c>
      <c r="R139" s="3">
        <v>74</v>
      </c>
      <c r="S139" s="3">
        <v>107</v>
      </c>
      <c r="T139" s="3">
        <v>31</v>
      </c>
      <c r="U139" s="3">
        <v>100</v>
      </c>
      <c r="V139" s="3">
        <v>38</v>
      </c>
      <c r="W139" s="3">
        <v>103</v>
      </c>
      <c r="X139" s="3">
        <v>135</v>
      </c>
      <c r="Y139" s="3">
        <v>224</v>
      </c>
      <c r="Z139" s="3">
        <v>215</v>
      </c>
      <c r="AA139" s="3">
        <v>21</v>
      </c>
      <c r="AB139" s="3">
        <v>118</v>
      </c>
      <c r="AC139" s="3">
        <v>325</v>
      </c>
      <c r="AD139" s="3">
        <v>62</v>
      </c>
      <c r="AE139" s="3">
        <v>241</v>
      </c>
      <c r="AF139" s="3">
        <v>40</v>
      </c>
      <c r="AG139" s="3">
        <v>128</v>
      </c>
      <c r="AH139" s="3">
        <v>123</v>
      </c>
      <c r="AI139" s="3">
        <v>259</v>
      </c>
      <c r="AJ139" s="3">
        <v>118</v>
      </c>
      <c r="AK139" s="3">
        <v>52</v>
      </c>
      <c r="AL139" s="3">
        <v>154</v>
      </c>
      <c r="AM139" s="3">
        <v>116</v>
      </c>
      <c r="AN139" s="3">
        <v>1728</v>
      </c>
      <c r="AO139" s="3">
        <v>147</v>
      </c>
      <c r="AP139" s="3">
        <v>25</v>
      </c>
      <c r="AQ139" s="3">
        <v>77</v>
      </c>
      <c r="AR139" s="3">
        <v>37</v>
      </c>
      <c r="AS139" s="3">
        <v>83</v>
      </c>
      <c r="AT139" s="3">
        <v>492</v>
      </c>
      <c r="AU139" s="3">
        <v>207</v>
      </c>
      <c r="AV139" s="3">
        <v>21</v>
      </c>
      <c r="AW139" s="3">
        <v>202</v>
      </c>
      <c r="AX139" s="3">
        <v>553</v>
      </c>
      <c r="AY139" s="3">
        <v>9</v>
      </c>
      <c r="AZ139" s="3">
        <v>124</v>
      </c>
      <c r="BA139" s="3">
        <v>53</v>
      </c>
      <c r="BB139" s="3">
        <v>15</v>
      </c>
      <c r="BC139" s="3">
        <v>21</v>
      </c>
      <c r="BD139" s="3">
        <v>118</v>
      </c>
      <c r="BE139" s="3">
        <v>2</v>
      </c>
      <c r="BF139" s="3">
        <v>0</v>
      </c>
      <c r="BG139" s="3">
        <v>1</v>
      </c>
      <c r="BH139" s="3">
        <v>1</v>
      </c>
      <c r="BI139" s="3">
        <v>25</v>
      </c>
      <c r="BJ139" s="3">
        <v>0</v>
      </c>
      <c r="BK139" s="3">
        <v>9</v>
      </c>
      <c r="BL139" s="3">
        <v>3</v>
      </c>
      <c r="BM139" s="3">
        <v>0</v>
      </c>
      <c r="BN139" s="3">
        <v>0</v>
      </c>
      <c r="BO139" s="30">
        <f t="shared" si="29"/>
        <v>180</v>
      </c>
      <c r="BP139" s="3">
        <v>112</v>
      </c>
      <c r="BQ139" s="30">
        <f t="shared" si="30"/>
        <v>429</v>
      </c>
      <c r="BR139" s="31">
        <v>14025</v>
      </c>
      <c r="BS139" s="3">
        <f t="shared" si="31"/>
        <v>14025</v>
      </c>
      <c r="BT139" s="3">
        <v>0</v>
      </c>
      <c r="BU139" s="39">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2">
        <v>34243</v>
      </c>
      <c r="DA139" s="6">
        <f t="shared" si="27"/>
        <v>11667.194444444445</v>
      </c>
      <c r="DB139" s="6">
        <f t="shared" si="17"/>
        <v>10635.75</v>
      </c>
      <c r="DC139" s="84">
        <f t="shared" si="28"/>
        <v>14025</v>
      </c>
    </row>
    <row r="140" spans="1:107" x14ac:dyDescent="0.3">
      <c r="B140" s="59" t="s">
        <v>217</v>
      </c>
      <c r="C140" s="21" t="s">
        <v>441</v>
      </c>
      <c r="D140" s="3">
        <v>25</v>
      </c>
      <c r="E140" s="3">
        <v>224</v>
      </c>
      <c r="F140" s="3">
        <v>257</v>
      </c>
      <c r="G140" s="3">
        <v>31</v>
      </c>
      <c r="H140" s="3">
        <v>2437</v>
      </c>
      <c r="I140" s="3">
        <v>185</v>
      </c>
      <c r="J140" s="3">
        <v>43</v>
      </c>
      <c r="K140" s="3">
        <v>7</v>
      </c>
      <c r="L140" s="3">
        <v>200</v>
      </c>
      <c r="M140" s="3">
        <v>86</v>
      </c>
      <c r="N140" s="3">
        <v>128</v>
      </c>
      <c r="O140" s="3">
        <v>234</v>
      </c>
      <c r="P140" s="3">
        <v>151</v>
      </c>
      <c r="Q140" s="3">
        <v>51</v>
      </c>
      <c r="R140" s="3">
        <v>33</v>
      </c>
      <c r="S140" s="3">
        <v>53</v>
      </c>
      <c r="T140" s="3">
        <v>27</v>
      </c>
      <c r="U140" s="3">
        <v>50</v>
      </c>
      <c r="V140" s="3">
        <v>19</v>
      </c>
      <c r="W140" s="3">
        <v>60</v>
      </c>
      <c r="X140" s="3">
        <v>98</v>
      </c>
      <c r="Y140" s="3">
        <v>123</v>
      </c>
      <c r="Z140" s="3">
        <v>103</v>
      </c>
      <c r="AA140" s="3">
        <v>16</v>
      </c>
      <c r="AB140" s="3">
        <v>74</v>
      </c>
      <c r="AC140" s="3">
        <v>202</v>
      </c>
      <c r="AD140" s="3">
        <v>47</v>
      </c>
      <c r="AE140" s="3">
        <v>134</v>
      </c>
      <c r="AF140" s="3">
        <v>29</v>
      </c>
      <c r="AG140" s="3">
        <v>61</v>
      </c>
      <c r="AH140" s="3">
        <v>83</v>
      </c>
      <c r="AI140" s="3">
        <v>146</v>
      </c>
      <c r="AJ140" s="3">
        <v>71</v>
      </c>
      <c r="AK140" s="3">
        <v>27</v>
      </c>
      <c r="AL140" s="3">
        <v>114</v>
      </c>
      <c r="AM140" s="3">
        <v>61</v>
      </c>
      <c r="AN140" s="3">
        <v>1056</v>
      </c>
      <c r="AO140" s="3">
        <v>71</v>
      </c>
      <c r="AP140" s="3">
        <v>18</v>
      </c>
      <c r="AQ140" s="3">
        <v>33</v>
      </c>
      <c r="AR140" s="3">
        <v>22</v>
      </c>
      <c r="AS140" s="3">
        <v>45</v>
      </c>
      <c r="AT140" s="3">
        <v>351</v>
      </c>
      <c r="AU140" s="3">
        <v>116</v>
      </c>
      <c r="AV140" s="3">
        <v>11</v>
      </c>
      <c r="AW140" s="3">
        <v>130</v>
      </c>
      <c r="AX140" s="3">
        <v>360</v>
      </c>
      <c r="AY140" s="3">
        <v>6</v>
      </c>
      <c r="AZ140" s="3">
        <v>74</v>
      </c>
      <c r="BA140" s="3">
        <v>30</v>
      </c>
      <c r="BB140" s="3">
        <v>10</v>
      </c>
      <c r="BC140" s="3">
        <v>10</v>
      </c>
      <c r="BD140" s="3">
        <v>67</v>
      </c>
      <c r="BE140" s="3">
        <v>0</v>
      </c>
      <c r="BF140" s="3">
        <v>2</v>
      </c>
      <c r="BG140" s="3">
        <v>2</v>
      </c>
      <c r="BH140" s="3">
        <v>0</v>
      </c>
      <c r="BI140" s="3">
        <v>14</v>
      </c>
      <c r="BJ140" s="3">
        <v>0</v>
      </c>
      <c r="BK140" s="3">
        <v>2</v>
      </c>
      <c r="BL140" s="3">
        <v>0</v>
      </c>
      <c r="BM140" s="3">
        <v>0</v>
      </c>
      <c r="BN140" s="3">
        <v>0</v>
      </c>
      <c r="BO140" s="30">
        <f t="shared" si="29"/>
        <v>97</v>
      </c>
      <c r="BP140" s="3">
        <v>41</v>
      </c>
      <c r="BQ140" s="30">
        <f t="shared" si="30"/>
        <v>282</v>
      </c>
      <c r="BR140" s="31">
        <v>8443</v>
      </c>
      <c r="BS140" s="3">
        <f t="shared" si="31"/>
        <v>8443</v>
      </c>
      <c r="BT140" s="3">
        <v>0</v>
      </c>
      <c r="BU140" s="39">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2">
        <v>34274</v>
      </c>
      <c r="DA140" s="6">
        <f t="shared" si="27"/>
        <v>11558.555555555555</v>
      </c>
      <c r="DB140" s="6">
        <f t="shared" si="17"/>
        <v>10601.5</v>
      </c>
      <c r="DC140" s="84">
        <f t="shared" si="28"/>
        <v>8443</v>
      </c>
    </row>
    <row r="141" spans="1:107" x14ac:dyDescent="0.3">
      <c r="B141" s="59" t="s">
        <v>218</v>
      </c>
      <c r="C141" s="21" t="s">
        <v>442</v>
      </c>
      <c r="D141" s="3">
        <v>37</v>
      </c>
      <c r="E141" s="3">
        <v>222</v>
      </c>
      <c r="F141" s="3">
        <v>269</v>
      </c>
      <c r="G141" s="3">
        <v>25</v>
      </c>
      <c r="H141" s="3">
        <v>2270</v>
      </c>
      <c r="I141" s="3">
        <v>216</v>
      </c>
      <c r="J141" s="3">
        <v>56</v>
      </c>
      <c r="K141" s="3">
        <v>7</v>
      </c>
      <c r="L141" s="3">
        <v>200</v>
      </c>
      <c r="M141" s="3">
        <v>98</v>
      </c>
      <c r="N141" s="3">
        <v>145</v>
      </c>
      <c r="O141" s="3">
        <v>252</v>
      </c>
      <c r="P141" s="3">
        <v>138</v>
      </c>
      <c r="Q141" s="3">
        <v>60</v>
      </c>
      <c r="R141" s="3">
        <v>37</v>
      </c>
      <c r="S141" s="3">
        <v>59</v>
      </c>
      <c r="T141" s="3">
        <v>20</v>
      </c>
      <c r="U141" s="3">
        <v>57</v>
      </c>
      <c r="V141" s="3">
        <v>23</v>
      </c>
      <c r="W141" s="3">
        <v>65</v>
      </c>
      <c r="X141" s="3">
        <v>61</v>
      </c>
      <c r="Y141" s="3">
        <v>145</v>
      </c>
      <c r="Z141" s="3">
        <v>109</v>
      </c>
      <c r="AA141" s="3">
        <v>26</v>
      </c>
      <c r="AB141" s="3">
        <v>63</v>
      </c>
      <c r="AC141" s="3">
        <v>162</v>
      </c>
      <c r="AD141" s="3">
        <v>44</v>
      </c>
      <c r="AE141" s="3">
        <v>132</v>
      </c>
      <c r="AF141" s="3">
        <v>29</v>
      </c>
      <c r="AG141" s="3">
        <v>67</v>
      </c>
      <c r="AH141" s="3">
        <v>81</v>
      </c>
      <c r="AI141" s="3">
        <v>152</v>
      </c>
      <c r="AJ141" s="3">
        <v>78</v>
      </c>
      <c r="AK141" s="3">
        <v>22</v>
      </c>
      <c r="AL141" s="3">
        <v>112</v>
      </c>
      <c r="AM141" s="3">
        <v>55</v>
      </c>
      <c r="AN141" s="3">
        <v>947</v>
      </c>
      <c r="AO141" s="3">
        <v>74</v>
      </c>
      <c r="AP141" s="3">
        <v>13</v>
      </c>
      <c r="AQ141" s="3">
        <v>37</v>
      </c>
      <c r="AR141" s="3">
        <v>28</v>
      </c>
      <c r="AS141" s="3">
        <v>44</v>
      </c>
      <c r="AT141" s="3">
        <v>324</v>
      </c>
      <c r="AU141" s="3">
        <v>133</v>
      </c>
      <c r="AV141" s="3">
        <v>7</v>
      </c>
      <c r="AW141" s="3">
        <v>121</v>
      </c>
      <c r="AX141" s="3">
        <v>410</v>
      </c>
      <c r="AY141" s="3">
        <v>3</v>
      </c>
      <c r="AZ141" s="3">
        <v>62</v>
      </c>
      <c r="BA141" s="3">
        <v>44</v>
      </c>
      <c r="BB141" s="3">
        <v>10</v>
      </c>
      <c r="BC141" s="3">
        <v>3</v>
      </c>
      <c r="BD141" s="3">
        <v>72</v>
      </c>
      <c r="BE141" s="3">
        <v>0</v>
      </c>
      <c r="BF141" s="3">
        <v>1</v>
      </c>
      <c r="BG141" s="3">
        <v>1</v>
      </c>
      <c r="BH141" s="3">
        <v>3</v>
      </c>
      <c r="BI141" s="3">
        <v>19</v>
      </c>
      <c r="BJ141" s="3">
        <v>0</v>
      </c>
      <c r="BK141" s="3">
        <v>1</v>
      </c>
      <c r="BL141" s="3">
        <v>1</v>
      </c>
      <c r="BM141" s="3">
        <v>0</v>
      </c>
      <c r="BN141" s="3">
        <v>0</v>
      </c>
      <c r="BO141" s="30">
        <f t="shared" si="29"/>
        <v>101</v>
      </c>
      <c r="BP141" s="3">
        <v>60</v>
      </c>
      <c r="BQ141" s="30">
        <f t="shared" si="30"/>
        <v>274</v>
      </c>
      <c r="BR141" s="31">
        <v>8286</v>
      </c>
      <c r="BS141" s="3">
        <f t="shared" si="31"/>
        <v>8286</v>
      </c>
      <c r="BT141" s="3">
        <v>0</v>
      </c>
      <c r="BU141" s="39">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2">
        <v>34304</v>
      </c>
      <c r="DA141" s="6">
        <f t="shared" si="27"/>
        <v>11429.888888888889</v>
      </c>
      <c r="DB141" s="6">
        <f t="shared" si="17"/>
        <v>10662.5</v>
      </c>
      <c r="DC141" s="84">
        <f t="shared" si="28"/>
        <v>8286</v>
      </c>
    </row>
    <row r="142" spans="1:107" x14ac:dyDescent="0.3">
      <c r="B142" s="59" t="s">
        <v>219</v>
      </c>
      <c r="C142" s="21" t="s">
        <v>443</v>
      </c>
      <c r="D142" s="3">
        <v>51</v>
      </c>
      <c r="E142" s="3">
        <v>329</v>
      </c>
      <c r="F142" s="3">
        <v>360</v>
      </c>
      <c r="G142" s="3">
        <v>42</v>
      </c>
      <c r="H142" s="3">
        <v>3278</v>
      </c>
      <c r="I142" s="3">
        <v>245</v>
      </c>
      <c r="J142" s="3">
        <v>64</v>
      </c>
      <c r="K142" s="3">
        <v>3</v>
      </c>
      <c r="L142" s="3">
        <v>274</v>
      </c>
      <c r="M142" s="3">
        <v>139</v>
      </c>
      <c r="N142" s="3">
        <v>173</v>
      </c>
      <c r="O142" s="3">
        <v>373</v>
      </c>
      <c r="P142" s="3">
        <v>204</v>
      </c>
      <c r="Q142" s="3">
        <v>83</v>
      </c>
      <c r="R142" s="3">
        <v>60</v>
      </c>
      <c r="S142" s="3">
        <v>96</v>
      </c>
      <c r="T142" s="3">
        <v>29</v>
      </c>
      <c r="U142" s="3">
        <v>71</v>
      </c>
      <c r="V142" s="3">
        <v>21</v>
      </c>
      <c r="W142" s="3">
        <v>75</v>
      </c>
      <c r="X142" s="3">
        <v>101</v>
      </c>
      <c r="Y142" s="3">
        <v>180</v>
      </c>
      <c r="Z142" s="3">
        <v>149</v>
      </c>
      <c r="AA142" s="3">
        <v>36</v>
      </c>
      <c r="AB142" s="3">
        <v>82</v>
      </c>
      <c r="AC142" s="3">
        <v>240</v>
      </c>
      <c r="AD142" s="3">
        <v>64</v>
      </c>
      <c r="AE142" s="3">
        <v>210</v>
      </c>
      <c r="AF142" s="3">
        <v>34</v>
      </c>
      <c r="AG142" s="3">
        <v>95</v>
      </c>
      <c r="AH142" s="3">
        <v>121</v>
      </c>
      <c r="AI142" s="3">
        <v>201</v>
      </c>
      <c r="AJ142" s="3">
        <v>96</v>
      </c>
      <c r="AK142" s="3">
        <v>52</v>
      </c>
      <c r="AL142" s="3">
        <v>157</v>
      </c>
      <c r="AM142" s="3">
        <v>84</v>
      </c>
      <c r="AN142" s="3">
        <v>1530</v>
      </c>
      <c r="AO142" s="3">
        <v>119</v>
      </c>
      <c r="AP142" s="3">
        <v>20</v>
      </c>
      <c r="AQ142" s="3">
        <v>62</v>
      </c>
      <c r="AR142" s="3">
        <v>39</v>
      </c>
      <c r="AS142" s="3">
        <v>69</v>
      </c>
      <c r="AT142" s="3">
        <v>461</v>
      </c>
      <c r="AU142" s="3">
        <v>171</v>
      </c>
      <c r="AV142" s="3">
        <v>19</v>
      </c>
      <c r="AW142" s="3">
        <v>171</v>
      </c>
      <c r="AX142" s="3">
        <v>505</v>
      </c>
      <c r="AY142" s="3">
        <v>9</v>
      </c>
      <c r="AZ142" s="3">
        <v>74</v>
      </c>
      <c r="BA142" s="3">
        <v>64</v>
      </c>
      <c r="BB142" s="3">
        <v>17</v>
      </c>
      <c r="BC142" s="3">
        <v>16</v>
      </c>
      <c r="BD142" s="3">
        <v>74</v>
      </c>
      <c r="BE142" s="3">
        <v>0</v>
      </c>
      <c r="BF142" s="3">
        <v>0</v>
      </c>
      <c r="BG142" s="3">
        <v>0</v>
      </c>
      <c r="BH142" s="3">
        <v>0</v>
      </c>
      <c r="BI142" s="3">
        <v>15</v>
      </c>
      <c r="BJ142" s="3">
        <v>0</v>
      </c>
      <c r="BK142" s="3">
        <v>2</v>
      </c>
      <c r="BL142" s="3">
        <v>1</v>
      </c>
      <c r="BM142" s="3">
        <v>1</v>
      </c>
      <c r="BN142" s="3">
        <v>0</v>
      </c>
      <c r="BO142" s="3">
        <f t="shared" si="29"/>
        <v>109</v>
      </c>
      <c r="BP142" s="3">
        <v>79</v>
      </c>
      <c r="BQ142" s="3">
        <f t="shared" si="30"/>
        <v>347</v>
      </c>
      <c r="BR142" s="31">
        <v>11737</v>
      </c>
      <c r="BS142" s="3">
        <f t="shared" si="31"/>
        <v>11737</v>
      </c>
      <c r="BT142" s="3">
        <v>0</v>
      </c>
      <c r="BU142" s="39">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2">
        <v>34335</v>
      </c>
      <c r="DA142" s="6">
        <f t="shared" si="27"/>
        <v>11430.222222222223</v>
      </c>
      <c r="DB142" s="6">
        <f t="shared" si="17"/>
        <v>10702.25</v>
      </c>
      <c r="DC142" s="84">
        <f t="shared" si="28"/>
        <v>11737</v>
      </c>
    </row>
    <row r="143" spans="1:107" x14ac:dyDescent="0.3">
      <c r="B143" s="59" t="s">
        <v>220</v>
      </c>
      <c r="C143" s="21" t="s">
        <v>444</v>
      </c>
      <c r="D143" s="3">
        <v>26</v>
      </c>
      <c r="E143" s="3">
        <v>255</v>
      </c>
      <c r="F143" s="3">
        <v>239</v>
      </c>
      <c r="G143" s="3">
        <v>29</v>
      </c>
      <c r="H143" s="3">
        <v>2429</v>
      </c>
      <c r="I143" s="3">
        <v>214</v>
      </c>
      <c r="J143" s="3">
        <v>53</v>
      </c>
      <c r="K143" s="3">
        <v>6</v>
      </c>
      <c r="L143" s="3">
        <v>229</v>
      </c>
      <c r="M143" s="3">
        <v>70</v>
      </c>
      <c r="N143" s="3">
        <v>129</v>
      </c>
      <c r="O143" s="3">
        <v>315</v>
      </c>
      <c r="P143" s="3">
        <v>187</v>
      </c>
      <c r="Q143" s="3">
        <v>65</v>
      </c>
      <c r="R143" s="3">
        <v>55</v>
      </c>
      <c r="S143" s="3">
        <v>82</v>
      </c>
      <c r="T143" s="3">
        <v>33</v>
      </c>
      <c r="U143" s="3">
        <v>65</v>
      </c>
      <c r="V143" s="3">
        <v>22</v>
      </c>
      <c r="W143" s="3">
        <v>62</v>
      </c>
      <c r="X143" s="3">
        <v>75</v>
      </c>
      <c r="Y143" s="3">
        <v>128</v>
      </c>
      <c r="Z143" s="3">
        <v>112</v>
      </c>
      <c r="AA143" s="3">
        <v>27</v>
      </c>
      <c r="AB143" s="3">
        <v>61</v>
      </c>
      <c r="AC143" s="3">
        <v>215</v>
      </c>
      <c r="AD143" s="3">
        <v>49</v>
      </c>
      <c r="AE143" s="3">
        <v>160</v>
      </c>
      <c r="AF143" s="3">
        <v>21</v>
      </c>
      <c r="AG143" s="3">
        <v>72</v>
      </c>
      <c r="AH143" s="3">
        <v>82</v>
      </c>
      <c r="AI143" s="3">
        <v>166</v>
      </c>
      <c r="AJ143" s="3">
        <v>67</v>
      </c>
      <c r="AK143" s="3">
        <v>33</v>
      </c>
      <c r="AL143" s="3">
        <v>123</v>
      </c>
      <c r="AM143" s="3">
        <v>56</v>
      </c>
      <c r="AN143" s="3">
        <v>1144</v>
      </c>
      <c r="AO143" s="3">
        <v>71</v>
      </c>
      <c r="AP143" s="3">
        <v>15</v>
      </c>
      <c r="AQ143" s="3">
        <v>53</v>
      </c>
      <c r="AR143" s="3">
        <v>30</v>
      </c>
      <c r="AS143" s="3">
        <v>45</v>
      </c>
      <c r="AT143" s="3">
        <v>353</v>
      </c>
      <c r="AU143" s="3">
        <v>123</v>
      </c>
      <c r="AV143" s="3">
        <v>12</v>
      </c>
      <c r="AW143" s="3">
        <v>126</v>
      </c>
      <c r="AX143" s="3">
        <v>453</v>
      </c>
      <c r="AY143" s="3">
        <v>10</v>
      </c>
      <c r="AZ143" s="3">
        <v>93</v>
      </c>
      <c r="BA143" s="3">
        <v>52</v>
      </c>
      <c r="BB143" s="3">
        <v>11</v>
      </c>
      <c r="BC143" s="3">
        <v>11</v>
      </c>
      <c r="BD143" s="3">
        <v>60</v>
      </c>
      <c r="BE143" s="3">
        <v>0</v>
      </c>
      <c r="BF143" s="3">
        <v>0</v>
      </c>
      <c r="BG143" s="3">
        <v>0</v>
      </c>
      <c r="BH143" s="3">
        <v>0</v>
      </c>
      <c r="BI143" s="3">
        <v>12</v>
      </c>
      <c r="BJ143" s="3">
        <v>0</v>
      </c>
      <c r="BK143" s="3">
        <v>2</v>
      </c>
      <c r="BL143" s="3">
        <v>1</v>
      </c>
      <c r="BM143" s="3">
        <v>0</v>
      </c>
      <c r="BN143" s="3">
        <v>0</v>
      </c>
      <c r="BO143" s="3">
        <f t="shared" si="29"/>
        <v>86</v>
      </c>
      <c r="BP143" s="3">
        <v>68</v>
      </c>
      <c r="BQ143" s="3">
        <f t="shared" si="30"/>
        <v>275</v>
      </c>
      <c r="BR143" s="31">
        <v>9032</v>
      </c>
      <c r="BS143" s="3">
        <f t="shared" si="31"/>
        <v>9032</v>
      </c>
      <c r="BT143" s="3">
        <v>0</v>
      </c>
      <c r="BU143" s="39">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2">
        <v>34366</v>
      </c>
      <c r="DA143" s="6">
        <f t="shared" si="27"/>
        <v>11331.611111111111</v>
      </c>
      <c r="DB143" s="6">
        <f t="shared" ref="DB143:DB206" si="32">AVERAGE(BS132:BS143)</f>
        <v>10654.166666666666</v>
      </c>
      <c r="DC143" s="84">
        <f t="shared" si="28"/>
        <v>9032</v>
      </c>
    </row>
    <row r="144" spans="1:107" x14ac:dyDescent="0.3">
      <c r="B144" s="59"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
        <f t="shared" si="29"/>
        <v>99</v>
      </c>
      <c r="BP144">
        <v>65</v>
      </c>
      <c r="BQ144" s="3">
        <f t="shared" si="30"/>
        <v>288</v>
      </c>
      <c r="BR144" s="31">
        <v>9503</v>
      </c>
      <c r="BS144" s="3">
        <f t="shared" si="31"/>
        <v>9503</v>
      </c>
      <c r="BT144" s="3">
        <v>0</v>
      </c>
      <c r="BU144" s="39">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2">
        <v>34394</v>
      </c>
      <c r="DA144" s="6">
        <f t="shared" si="27"/>
        <v>11146.472222222223</v>
      </c>
      <c r="DB144" s="6">
        <f t="shared" si="32"/>
        <v>10614.416666666666</v>
      </c>
      <c r="DC144" s="84">
        <f t="shared" si="28"/>
        <v>9503</v>
      </c>
    </row>
    <row r="145" spans="1:107" x14ac:dyDescent="0.3">
      <c r="B145" s="59"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
        <f t="shared" si="29"/>
        <v>88</v>
      </c>
      <c r="BP145">
        <v>80</v>
      </c>
      <c r="BQ145" s="3">
        <f t="shared" si="30"/>
        <v>344</v>
      </c>
      <c r="BR145" s="31">
        <v>11419</v>
      </c>
      <c r="BS145" s="3">
        <f t="shared" si="31"/>
        <v>11419</v>
      </c>
      <c r="BT145" s="3">
        <v>0</v>
      </c>
      <c r="BU145" s="39">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2">
        <v>34425</v>
      </c>
      <c r="DA145" s="6">
        <f t="shared" si="27"/>
        <v>11116.666666666666</v>
      </c>
      <c r="DB145" s="6">
        <f t="shared" si="32"/>
        <v>10786.416666666666</v>
      </c>
      <c r="DC145" s="84">
        <f t="shared" si="28"/>
        <v>11419</v>
      </c>
    </row>
    <row r="146" spans="1:107" x14ac:dyDescent="0.3">
      <c r="B146" s="59"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
        <f t="shared" si="29"/>
        <v>99</v>
      </c>
      <c r="BP146">
        <v>46</v>
      </c>
      <c r="BQ146" s="3">
        <f t="shared" si="30"/>
        <v>299</v>
      </c>
      <c r="BR146" s="31">
        <v>9104</v>
      </c>
      <c r="BS146" s="3">
        <f t="shared" si="31"/>
        <v>9104</v>
      </c>
      <c r="BT146" s="3">
        <v>0</v>
      </c>
      <c r="BU146" s="39">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2">
        <v>34455</v>
      </c>
      <c r="DA146" s="6">
        <f t="shared" si="27"/>
        <v>11038.444444444445</v>
      </c>
      <c r="DB146" s="6">
        <f t="shared" si="32"/>
        <v>10614.666666666666</v>
      </c>
      <c r="DC146" s="84">
        <f t="shared" si="28"/>
        <v>9104</v>
      </c>
    </row>
    <row r="147" spans="1:107" x14ac:dyDescent="0.3">
      <c r="B147" s="59"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
        <f t="shared" si="29"/>
        <v>106</v>
      </c>
      <c r="BP147">
        <v>109</v>
      </c>
      <c r="BQ147" s="3">
        <f t="shared" si="30"/>
        <v>304</v>
      </c>
      <c r="BR147" s="31">
        <v>9701</v>
      </c>
      <c r="BS147" s="3">
        <f t="shared" si="31"/>
        <v>9701</v>
      </c>
      <c r="BT147" s="3">
        <v>0</v>
      </c>
      <c r="BU147" s="39">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2">
        <v>34486</v>
      </c>
      <c r="DA147" s="6">
        <f t="shared" si="27"/>
        <v>10939.222222222223</v>
      </c>
      <c r="DB147" s="6">
        <f t="shared" si="32"/>
        <v>10619.916666666666</v>
      </c>
      <c r="DC147" s="84">
        <f t="shared" si="28"/>
        <v>9701</v>
      </c>
    </row>
    <row r="148" spans="1:107" x14ac:dyDescent="0.3">
      <c r="B148" s="59"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
        <f t="shared" si="29"/>
        <v>131</v>
      </c>
      <c r="BP148">
        <v>99</v>
      </c>
      <c r="BQ148" s="3">
        <f t="shared" si="30"/>
        <v>385</v>
      </c>
      <c r="BR148" s="24">
        <v>12638</v>
      </c>
      <c r="BS148" s="3">
        <f t="shared" si="31"/>
        <v>12638</v>
      </c>
      <c r="BT148" s="3">
        <v>0</v>
      </c>
      <c r="BU148" s="39">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2">
        <v>34516</v>
      </c>
      <c r="DA148" s="6">
        <f t="shared" si="27"/>
        <v>10994.388888888889</v>
      </c>
      <c r="DB148" s="6">
        <f t="shared" si="32"/>
        <v>10593.75</v>
      </c>
      <c r="DC148" s="84">
        <f t="shared" si="28"/>
        <v>12638</v>
      </c>
    </row>
    <row r="149" spans="1:107" x14ac:dyDescent="0.3">
      <c r="B149" s="59"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
        <f t="shared" si="29"/>
        <v>123</v>
      </c>
      <c r="BP149">
        <v>92</v>
      </c>
      <c r="BQ149" s="3">
        <f t="shared" si="30"/>
        <v>309</v>
      </c>
      <c r="BR149" s="24">
        <v>11250</v>
      </c>
      <c r="BS149" s="3">
        <f t="shared" si="31"/>
        <v>11250</v>
      </c>
      <c r="BT149" s="3">
        <v>0</v>
      </c>
      <c r="BU149" s="39">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2">
        <v>34547</v>
      </c>
      <c r="DA149" s="6">
        <f t="shared" si="27"/>
        <v>10913.277777777777</v>
      </c>
      <c r="DB149" s="6">
        <f t="shared" si="32"/>
        <v>10600.916666666666</v>
      </c>
      <c r="DC149" s="84">
        <f t="shared" si="28"/>
        <v>11250</v>
      </c>
    </row>
    <row r="150" spans="1:107" x14ac:dyDescent="0.3">
      <c r="B150" s="59"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
        <f t="shared" si="29"/>
        <v>112</v>
      </c>
      <c r="BP150">
        <v>80</v>
      </c>
      <c r="BQ150" s="3">
        <f t="shared" si="30"/>
        <v>363</v>
      </c>
      <c r="BR150" s="24">
        <v>11760</v>
      </c>
      <c r="BS150" s="3">
        <f t="shared" si="31"/>
        <v>11760</v>
      </c>
      <c r="BT150" s="3">
        <v>0</v>
      </c>
      <c r="BU150" s="39">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2">
        <v>34578</v>
      </c>
      <c r="DA150" s="6">
        <f t="shared" si="27"/>
        <v>10870.472222222223</v>
      </c>
      <c r="DB150" s="6">
        <f t="shared" si="32"/>
        <v>10574.833333333334</v>
      </c>
      <c r="DC150" s="84">
        <f t="shared" si="28"/>
        <v>11760</v>
      </c>
    </row>
    <row r="151" spans="1:107" x14ac:dyDescent="0.3">
      <c r="B151" s="59"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
        <f t="shared" si="29"/>
        <v>144</v>
      </c>
      <c r="BP151">
        <v>98</v>
      </c>
      <c r="BQ151" s="3">
        <f t="shared" si="30"/>
        <v>472</v>
      </c>
      <c r="BR151" s="35">
        <v>14025</v>
      </c>
      <c r="BS151" s="3">
        <f t="shared" si="31"/>
        <v>14025</v>
      </c>
      <c r="BT151" s="3">
        <v>0</v>
      </c>
      <c r="BU151" s="39">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2">
        <v>34608</v>
      </c>
      <c r="DA151" s="6">
        <f t="shared" si="27"/>
        <v>10933.138888888889</v>
      </c>
      <c r="DB151" s="6">
        <f t="shared" si="32"/>
        <v>10574.833333333334</v>
      </c>
      <c r="DC151" s="84">
        <f t="shared" si="28"/>
        <v>14025</v>
      </c>
    </row>
    <row r="152" spans="1:107" x14ac:dyDescent="0.3">
      <c r="B152" s="59"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
        <f t="shared" si="29"/>
        <v>95</v>
      </c>
      <c r="BP152">
        <v>80</v>
      </c>
      <c r="BQ152" s="3">
        <f t="shared" si="30"/>
        <v>313</v>
      </c>
      <c r="BR152" s="35">
        <v>8500</v>
      </c>
      <c r="BS152" s="3">
        <f t="shared" si="31"/>
        <v>8500</v>
      </c>
      <c r="BT152" s="3">
        <v>0</v>
      </c>
      <c r="BU152" s="39">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2">
        <v>34639</v>
      </c>
      <c r="DA152" s="6">
        <f t="shared" si="27"/>
        <v>10834.333333333334</v>
      </c>
      <c r="DB152" s="6">
        <f t="shared" si="32"/>
        <v>10579.583333333334</v>
      </c>
      <c r="DC152" s="84">
        <f t="shared" si="28"/>
        <v>8500</v>
      </c>
    </row>
    <row r="153" spans="1:107" x14ac:dyDescent="0.3">
      <c r="B153" s="59"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
        <f t="shared" si="29"/>
        <v>120</v>
      </c>
      <c r="BP153">
        <v>127</v>
      </c>
      <c r="BQ153" s="3">
        <f t="shared" si="30"/>
        <v>366</v>
      </c>
      <c r="BR153" s="24">
        <v>10203</v>
      </c>
      <c r="BS153" s="3">
        <f t="shared" si="31"/>
        <v>10203</v>
      </c>
      <c r="BT153" s="3">
        <v>0</v>
      </c>
      <c r="BU153" s="39">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2">
        <v>34669</v>
      </c>
      <c r="DA153" s="6">
        <f t="shared" si="27"/>
        <v>10882.611111111111</v>
      </c>
      <c r="DB153" s="6">
        <f t="shared" si="32"/>
        <v>10739.333333333334</v>
      </c>
      <c r="DC153" s="84">
        <f t="shared" si="28"/>
        <v>10203</v>
      </c>
    </row>
    <row r="154" spans="1:107" x14ac:dyDescent="0.3">
      <c r="B154" s="59"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
        <f t="shared" si="29"/>
        <v>102</v>
      </c>
      <c r="BP154">
        <v>131</v>
      </c>
      <c r="BQ154" s="3">
        <f t="shared" si="30"/>
        <v>340</v>
      </c>
      <c r="BR154" s="24">
        <v>9681</v>
      </c>
      <c r="BS154" s="3">
        <f t="shared" si="31"/>
        <v>9681</v>
      </c>
      <c r="BT154" s="3">
        <v>0</v>
      </c>
      <c r="BU154" s="39">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2">
        <v>34700</v>
      </c>
      <c r="DA154" s="6">
        <f t="shared" si="27"/>
        <v>10859.25</v>
      </c>
      <c r="DB154" s="6">
        <f t="shared" si="32"/>
        <v>10568</v>
      </c>
      <c r="DC154" s="84">
        <f t="shared" si="28"/>
        <v>9681</v>
      </c>
    </row>
    <row r="155" spans="1:107" x14ac:dyDescent="0.3">
      <c r="B155" s="59"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
        <f t="shared" si="29"/>
        <v>91</v>
      </c>
      <c r="BP155" s="4">
        <v>155</v>
      </c>
      <c r="BQ155" s="3">
        <f t="shared" si="30"/>
        <v>289</v>
      </c>
      <c r="BR155" s="35">
        <v>8759</v>
      </c>
      <c r="BS155" s="3">
        <f t="shared" si="31"/>
        <v>8759</v>
      </c>
      <c r="BT155" s="3">
        <v>0</v>
      </c>
      <c r="BU155" s="39">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2">
        <v>34731</v>
      </c>
      <c r="DA155" s="6">
        <f t="shared" si="27"/>
        <v>10750.25</v>
      </c>
      <c r="DB155" s="6">
        <f t="shared" si="32"/>
        <v>10545.25</v>
      </c>
      <c r="DC155" s="84">
        <f t="shared" si="28"/>
        <v>8759</v>
      </c>
    </row>
    <row r="156" spans="1:107" x14ac:dyDescent="0.3">
      <c r="A156" s="7"/>
      <c r="B156" s="59"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
        <f t="shared" si="29"/>
        <v>106</v>
      </c>
      <c r="BP156" s="3">
        <v>93</v>
      </c>
      <c r="BQ156" s="3">
        <f t="shared" si="30"/>
        <v>334</v>
      </c>
      <c r="BR156" s="35">
        <v>9200</v>
      </c>
      <c r="BS156" s="3">
        <f t="shared" si="31"/>
        <v>9200</v>
      </c>
      <c r="BT156" s="3">
        <v>0</v>
      </c>
      <c r="BU156" s="39">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2">
        <v>34759</v>
      </c>
      <c r="DA156" s="6">
        <f t="shared" si="27"/>
        <v>10719.083333333334</v>
      </c>
      <c r="DB156" s="6">
        <f t="shared" si="32"/>
        <v>10520</v>
      </c>
      <c r="DC156" s="84">
        <f t="shared" si="28"/>
        <v>9200</v>
      </c>
    </row>
    <row r="157" spans="1:107" x14ac:dyDescent="0.3">
      <c r="B157" s="59"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
        <f t="shared" si="29"/>
        <v>135</v>
      </c>
      <c r="BP157" s="3">
        <v>139</v>
      </c>
      <c r="BQ157" s="3">
        <f t="shared" si="30"/>
        <v>361</v>
      </c>
      <c r="BR157" s="31">
        <v>11355</v>
      </c>
      <c r="BS157" s="3">
        <f t="shared" si="31"/>
        <v>11355</v>
      </c>
      <c r="BT157" s="3">
        <v>0</v>
      </c>
      <c r="BU157" s="39">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2">
        <v>34790</v>
      </c>
      <c r="DA157" s="6">
        <f t="shared" si="27"/>
        <v>10760.722222222223</v>
      </c>
      <c r="DB157" s="6">
        <f t="shared" si="32"/>
        <v>10514.666666666666</v>
      </c>
      <c r="DC157" s="84">
        <f t="shared" si="28"/>
        <v>11355</v>
      </c>
    </row>
    <row r="158" spans="1:107" x14ac:dyDescent="0.3">
      <c r="B158" s="59" t="s">
        <v>235</v>
      </c>
      <c r="C158" s="21" t="s">
        <v>447</v>
      </c>
      <c r="D158" s="3">
        <v>43</v>
      </c>
      <c r="E158" s="3">
        <v>243</v>
      </c>
      <c r="F158" s="3">
        <v>261</v>
      </c>
      <c r="G158" s="3">
        <v>21</v>
      </c>
      <c r="H158" s="3">
        <v>2255</v>
      </c>
      <c r="I158" s="3">
        <v>219</v>
      </c>
      <c r="J158" s="3">
        <v>51</v>
      </c>
      <c r="K158" s="3">
        <v>5</v>
      </c>
      <c r="L158" s="3">
        <v>231</v>
      </c>
      <c r="M158" s="36">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
        <f t="shared" si="29"/>
        <v>84</v>
      </c>
      <c r="BP158" s="3">
        <v>117</v>
      </c>
      <c r="BQ158" s="3">
        <f t="shared" si="30"/>
        <v>271</v>
      </c>
      <c r="BR158" s="31">
        <v>8687</v>
      </c>
      <c r="BS158" s="3">
        <f t="shared" si="31"/>
        <v>8687</v>
      </c>
      <c r="BT158" s="3">
        <v>0</v>
      </c>
      <c r="BU158" s="39">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2">
        <v>34820</v>
      </c>
      <c r="DA158" s="6">
        <f t="shared" si="27"/>
        <v>10670.805555555555</v>
      </c>
      <c r="DB158" s="6">
        <f t="shared" si="32"/>
        <v>10479.916666666666</v>
      </c>
      <c r="DC158" s="84">
        <f t="shared" si="28"/>
        <v>8687</v>
      </c>
    </row>
    <row r="159" spans="1:107" x14ac:dyDescent="0.3">
      <c r="B159" s="59"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
        <f t="shared" si="29"/>
        <v>92</v>
      </c>
      <c r="BP159">
        <v>120</v>
      </c>
      <c r="BQ159" s="3">
        <f t="shared" si="30"/>
        <v>312</v>
      </c>
      <c r="BR159" s="31">
        <v>9654</v>
      </c>
      <c r="BS159" s="3">
        <f t="shared" si="31"/>
        <v>9654</v>
      </c>
      <c r="BT159" s="3">
        <v>0</v>
      </c>
      <c r="BU159" s="39">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2">
        <v>34851</v>
      </c>
      <c r="DA159" s="6">
        <f t="shared" si="27"/>
        <v>10654.944444444445</v>
      </c>
      <c r="DB159" s="6">
        <f t="shared" si="32"/>
        <v>10476</v>
      </c>
      <c r="DC159" s="84">
        <f t="shared" si="28"/>
        <v>9654</v>
      </c>
    </row>
    <row r="160" spans="1:107" x14ac:dyDescent="0.3">
      <c r="B160" s="59"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
        <f t="shared" si="29"/>
        <v>100</v>
      </c>
      <c r="BP160" s="3">
        <v>167</v>
      </c>
      <c r="BQ160" s="3">
        <f t="shared" si="30"/>
        <v>338</v>
      </c>
      <c r="BR160" s="31">
        <v>12177</v>
      </c>
      <c r="BS160" s="3">
        <f t="shared" si="31"/>
        <v>12177</v>
      </c>
      <c r="BT160" s="3">
        <v>0</v>
      </c>
      <c r="BU160" s="39">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2">
        <v>34881</v>
      </c>
      <c r="DA160" s="6">
        <f t="shared" si="27"/>
        <v>10692.222222222223</v>
      </c>
      <c r="DB160" s="6">
        <f t="shared" si="32"/>
        <v>10437.583333333334</v>
      </c>
      <c r="DC160" s="84">
        <f t="shared" si="28"/>
        <v>12177</v>
      </c>
    </row>
    <row r="161" spans="2:107" x14ac:dyDescent="0.3">
      <c r="B161" s="59"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
        <f t="shared" si="29"/>
        <v>116</v>
      </c>
      <c r="BP161">
        <v>145</v>
      </c>
      <c r="BQ161" s="3">
        <f t="shared" si="30"/>
        <v>315</v>
      </c>
      <c r="BR161" s="31">
        <v>10880</v>
      </c>
      <c r="BS161" s="3">
        <f t="shared" si="31"/>
        <v>10880</v>
      </c>
      <c r="BT161" s="3">
        <v>0</v>
      </c>
      <c r="BU161" s="39">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2">
        <v>34912</v>
      </c>
      <c r="DA161" s="6">
        <f t="shared" si="27"/>
        <v>10579.888888888889</v>
      </c>
      <c r="DB161" s="6">
        <f t="shared" si="32"/>
        <v>10406.75</v>
      </c>
      <c r="DC161" s="84">
        <f t="shared" si="28"/>
        <v>10880</v>
      </c>
    </row>
    <row r="162" spans="2:107" x14ac:dyDescent="0.3">
      <c r="B162" s="59"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
        <f t="shared" si="29"/>
        <v>170</v>
      </c>
      <c r="BP162">
        <v>168</v>
      </c>
      <c r="BQ162" s="3">
        <f t="shared" si="30"/>
        <v>410</v>
      </c>
      <c r="BR162" s="31">
        <v>14019</v>
      </c>
      <c r="BS162" s="3">
        <f t="shared" si="31"/>
        <v>14019</v>
      </c>
      <c r="BT162" s="3">
        <v>0</v>
      </c>
      <c r="BU162" s="39">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2">
        <v>34943</v>
      </c>
      <c r="DA162" s="6">
        <f t="shared" si="27"/>
        <v>10619.888888888889</v>
      </c>
      <c r="DB162" s="6">
        <f t="shared" si="32"/>
        <v>10595</v>
      </c>
      <c r="DC162" s="84">
        <f t="shared" si="28"/>
        <v>14019</v>
      </c>
    </row>
    <row r="163" spans="2:107" x14ac:dyDescent="0.3">
      <c r="B163" s="59"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
        <f t="shared" si="29"/>
        <v>130</v>
      </c>
      <c r="BP163">
        <v>178</v>
      </c>
      <c r="BQ163" s="3">
        <f t="shared" si="30"/>
        <v>375</v>
      </c>
      <c r="BR163" s="24">
        <v>10285</v>
      </c>
      <c r="BS163" s="3">
        <f t="shared" si="31"/>
        <v>10285</v>
      </c>
      <c r="BT163" s="3">
        <v>0</v>
      </c>
      <c r="BU163" s="39">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2">
        <v>34973</v>
      </c>
      <c r="DA163" s="6">
        <f t="shared" si="27"/>
        <v>10497.972222222223</v>
      </c>
      <c r="DB163" s="6">
        <f t="shared" si="32"/>
        <v>10283.333333333334</v>
      </c>
      <c r="DC163" s="84">
        <f t="shared" si="28"/>
        <v>10285</v>
      </c>
    </row>
    <row r="164" spans="2:107" x14ac:dyDescent="0.3">
      <c r="B164" s="59"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
        <f t="shared" si="29"/>
        <v>114</v>
      </c>
      <c r="BP164">
        <v>173</v>
      </c>
      <c r="BQ164" s="3">
        <f t="shared" si="30"/>
        <v>300</v>
      </c>
      <c r="BR164" s="24">
        <v>8437</v>
      </c>
      <c r="BS164" s="3">
        <f t="shared" si="31"/>
        <v>8437</v>
      </c>
      <c r="BT164" s="3">
        <v>0</v>
      </c>
      <c r="BU164" s="39">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2">
        <v>35004</v>
      </c>
      <c r="DA164" s="6">
        <f t="shared" si="27"/>
        <v>10486.388888888889</v>
      </c>
      <c r="DB164" s="6">
        <f t="shared" si="32"/>
        <v>10278.083333333334</v>
      </c>
      <c r="DC164" s="84">
        <f t="shared" si="28"/>
        <v>8437</v>
      </c>
    </row>
    <row r="165" spans="2:107" x14ac:dyDescent="0.3">
      <c r="B165" s="59"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
        <f t="shared" si="29"/>
        <v>108</v>
      </c>
      <c r="BP165">
        <v>194</v>
      </c>
      <c r="BQ165" s="3">
        <f t="shared" si="30"/>
        <v>408</v>
      </c>
      <c r="BR165" s="24">
        <v>9920</v>
      </c>
      <c r="BS165" s="3">
        <f t="shared" si="31"/>
        <v>9920</v>
      </c>
      <c r="BT165" s="3">
        <v>0</v>
      </c>
      <c r="BU165" s="39">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2">
        <v>35034</v>
      </c>
      <c r="DA165" s="6">
        <f t="shared" si="27"/>
        <v>10552.111111111111</v>
      </c>
      <c r="DB165" s="6">
        <f t="shared" si="32"/>
        <v>10254.5</v>
      </c>
      <c r="DC165" s="84">
        <f t="shared" si="28"/>
        <v>9920</v>
      </c>
    </row>
    <row r="166" spans="2:107" x14ac:dyDescent="0.3">
      <c r="B166" s="44"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
        <f t="shared" si="29"/>
        <v>86</v>
      </c>
      <c r="BP166">
        <v>153</v>
      </c>
      <c r="BQ166" s="3">
        <f t="shared" si="30"/>
        <v>294</v>
      </c>
      <c r="BR166" s="24">
        <v>9395</v>
      </c>
      <c r="BS166" s="3">
        <f t="shared" si="31"/>
        <v>9395</v>
      </c>
      <c r="BT166" s="3">
        <v>0</v>
      </c>
      <c r="BU166" s="39">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2">
        <v>35065</v>
      </c>
      <c r="DA166" s="6">
        <f t="shared" si="27"/>
        <v>10500.305555555555</v>
      </c>
      <c r="DB166" s="6">
        <f t="shared" si="32"/>
        <v>10230.666666666666</v>
      </c>
      <c r="DC166" s="84">
        <f t="shared" si="28"/>
        <v>9395</v>
      </c>
    </row>
    <row r="167" spans="2:107" x14ac:dyDescent="0.3">
      <c r="B167" s="44"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
        <f t="shared" si="29"/>
        <v>87</v>
      </c>
      <c r="BP167">
        <v>168</v>
      </c>
      <c r="BQ167" s="3">
        <f t="shared" si="30"/>
        <v>271</v>
      </c>
      <c r="BR167" s="24">
        <v>8287</v>
      </c>
      <c r="BS167" s="3">
        <f t="shared" si="31"/>
        <v>8287</v>
      </c>
      <c r="BT167" s="3">
        <v>0</v>
      </c>
      <c r="BU167" s="39">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2">
        <v>35096</v>
      </c>
      <c r="DA167" s="6">
        <f t="shared" ref="DA167:DA230" si="42">AVERAGE(BS132:BS167)</f>
        <v>10463.583333333334</v>
      </c>
      <c r="DB167" s="6">
        <f t="shared" si="32"/>
        <v>10191.333333333334</v>
      </c>
      <c r="DC167" s="84">
        <f t="shared" ref="DC167:DC230" si="43">BS167</f>
        <v>8287</v>
      </c>
    </row>
    <row r="168" spans="2:107" x14ac:dyDescent="0.3">
      <c r="B168" s="44"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
        <f t="shared" si="29"/>
        <v>134</v>
      </c>
      <c r="BP168">
        <v>208</v>
      </c>
      <c r="BQ168" s="3">
        <f t="shared" si="30"/>
        <v>333</v>
      </c>
      <c r="BR168" s="24">
        <v>11785</v>
      </c>
      <c r="BS168" s="3">
        <f t="shared" si="31"/>
        <v>11785</v>
      </c>
      <c r="BT168" s="3">
        <v>0</v>
      </c>
      <c r="BU168" s="39">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2">
        <v>35125</v>
      </c>
      <c r="DA168" s="6">
        <f t="shared" si="42"/>
        <v>10513.722222222223</v>
      </c>
      <c r="DB168" s="6">
        <f t="shared" si="32"/>
        <v>10406.75</v>
      </c>
      <c r="DC168" s="84">
        <f t="shared" si="43"/>
        <v>11785</v>
      </c>
    </row>
    <row r="169" spans="2:107" x14ac:dyDescent="0.3">
      <c r="B169" s="44"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
        <f t="shared" si="29"/>
        <v>99</v>
      </c>
      <c r="BP169">
        <v>166</v>
      </c>
      <c r="BQ169" s="3">
        <f t="shared" si="30"/>
        <v>299</v>
      </c>
      <c r="BR169" s="24">
        <v>8912</v>
      </c>
      <c r="BS169" s="3">
        <f t="shared" si="31"/>
        <v>8912</v>
      </c>
      <c r="BT169" s="3">
        <v>0</v>
      </c>
      <c r="BU169" s="39">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2">
        <v>35156</v>
      </c>
      <c r="DA169" s="6">
        <f t="shared" si="42"/>
        <v>10501.416666666666</v>
      </c>
      <c r="DB169" s="6">
        <f t="shared" si="32"/>
        <v>10203.166666666666</v>
      </c>
      <c r="DC169" s="84">
        <f t="shared" si="43"/>
        <v>8912</v>
      </c>
    </row>
    <row r="170" spans="2:107" x14ac:dyDescent="0.3">
      <c r="B170" s="44"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
        <f t="shared" si="29"/>
        <v>83</v>
      </c>
      <c r="BP170">
        <v>190</v>
      </c>
      <c r="BQ170" s="3">
        <f t="shared" si="30"/>
        <v>316</v>
      </c>
      <c r="BR170" s="24">
        <v>9041</v>
      </c>
      <c r="BS170" s="3">
        <f t="shared" si="31"/>
        <v>9041</v>
      </c>
      <c r="BT170" s="3">
        <v>0</v>
      </c>
      <c r="BU170" s="39">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2">
        <v>35186</v>
      </c>
      <c r="DA170" s="6">
        <f t="shared" si="42"/>
        <v>10442.416666666666</v>
      </c>
      <c r="DB170" s="6">
        <f t="shared" si="32"/>
        <v>10232.666666666666</v>
      </c>
      <c r="DC170" s="84">
        <f t="shared" si="43"/>
        <v>9041</v>
      </c>
    </row>
    <row r="171" spans="2:107" x14ac:dyDescent="0.3">
      <c r="B171" s="44"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
        <f t="shared" ref="BO171:BO234" si="44">SUM(BC171:BN171)</f>
        <v>166</v>
      </c>
      <c r="BP171">
        <v>237</v>
      </c>
      <c r="BQ171" s="3">
        <f t="shared" ref="BQ171:BQ234" si="45">BR171-SUM(D171:BN171,BP171)</f>
        <v>445</v>
      </c>
      <c r="BR171" s="24">
        <v>12459</v>
      </c>
      <c r="BS171" s="3">
        <f t="shared" si="31"/>
        <v>12459</v>
      </c>
      <c r="BT171" s="3">
        <v>0</v>
      </c>
      <c r="BU171" s="39">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2">
        <v>35217</v>
      </c>
      <c r="DA171" s="6">
        <f t="shared" si="42"/>
        <v>10520.777777777777</v>
      </c>
      <c r="DB171" s="6">
        <f t="shared" si="32"/>
        <v>10466.416666666666</v>
      </c>
      <c r="DC171" s="84">
        <f t="shared" si="43"/>
        <v>12459</v>
      </c>
    </row>
    <row r="172" spans="2:107" x14ac:dyDescent="0.3">
      <c r="B172" s="44"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
        <f t="shared" si="44"/>
        <v>129</v>
      </c>
      <c r="BP172">
        <v>103</v>
      </c>
      <c r="BQ172" s="3">
        <f t="shared" si="45"/>
        <v>474</v>
      </c>
      <c r="BR172" s="24">
        <v>11117</v>
      </c>
      <c r="BS172" s="3">
        <f t="shared" si="31"/>
        <v>11117</v>
      </c>
      <c r="BT172" s="3">
        <v>0</v>
      </c>
      <c r="BU172" s="39">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2">
        <v>35247</v>
      </c>
      <c r="DA172" s="6">
        <f t="shared" si="42"/>
        <v>10469.805555555555</v>
      </c>
      <c r="DB172" s="6">
        <f t="shared" si="32"/>
        <v>10378.083333333334</v>
      </c>
      <c r="DC172" s="84">
        <f t="shared" si="43"/>
        <v>11117</v>
      </c>
    </row>
    <row r="173" spans="2:107" x14ac:dyDescent="0.3">
      <c r="B173" s="44"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
        <f t="shared" si="44"/>
        <v>182</v>
      </c>
      <c r="BP173">
        <v>71</v>
      </c>
      <c r="BQ173" s="3">
        <f t="shared" si="45"/>
        <v>680</v>
      </c>
      <c r="BR173" s="24">
        <v>15164</v>
      </c>
      <c r="BS173" s="3">
        <f t="shared" si="31"/>
        <v>15164</v>
      </c>
      <c r="BT173" s="3">
        <v>0</v>
      </c>
      <c r="BU173" s="39">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2">
        <v>35278</v>
      </c>
      <c r="DA173" s="6">
        <f t="shared" si="42"/>
        <v>10580.916666666666</v>
      </c>
      <c r="DB173" s="6">
        <f t="shared" si="32"/>
        <v>10735.083333333334</v>
      </c>
      <c r="DC173" s="84">
        <f t="shared" si="43"/>
        <v>15164</v>
      </c>
    </row>
    <row r="174" spans="2:107" x14ac:dyDescent="0.3">
      <c r="B174" s="44"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
        <f t="shared" si="44"/>
        <v>155</v>
      </c>
      <c r="BP174">
        <v>37</v>
      </c>
      <c r="BQ174" s="3">
        <f t="shared" si="45"/>
        <v>613</v>
      </c>
      <c r="BR174" s="24">
        <v>14158</v>
      </c>
      <c r="BS174" s="3">
        <f t="shared" si="31"/>
        <v>14158</v>
      </c>
      <c r="BT174" s="3">
        <v>0</v>
      </c>
      <c r="BU174" s="39">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2">
        <v>35309</v>
      </c>
      <c r="DA174" s="6">
        <f t="shared" si="42"/>
        <v>10638.833333333334</v>
      </c>
      <c r="DB174" s="6">
        <f t="shared" si="32"/>
        <v>10746.666666666666</v>
      </c>
      <c r="DC174" s="84">
        <f t="shared" si="43"/>
        <v>14158</v>
      </c>
    </row>
    <row r="175" spans="2:107" x14ac:dyDescent="0.3">
      <c r="B175" s="44"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
        <f t="shared" si="44"/>
        <v>192</v>
      </c>
      <c r="BP175">
        <v>13</v>
      </c>
      <c r="BQ175" s="3">
        <f t="shared" si="45"/>
        <v>526</v>
      </c>
      <c r="BR175" s="24">
        <v>13361</v>
      </c>
      <c r="BS175" s="3">
        <f t="shared" si="31"/>
        <v>13361</v>
      </c>
      <c r="BT175" s="3">
        <v>0</v>
      </c>
      <c r="BU175" s="39">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2">
        <v>35339</v>
      </c>
      <c r="DA175" s="6">
        <f t="shared" si="42"/>
        <v>10620.388888888889</v>
      </c>
      <c r="DB175" s="6">
        <f t="shared" si="32"/>
        <v>11003</v>
      </c>
      <c r="DC175" s="84">
        <f t="shared" si="43"/>
        <v>13361</v>
      </c>
    </row>
    <row r="176" spans="2:107" x14ac:dyDescent="0.3">
      <c r="B176" s="44"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
        <f t="shared" si="44"/>
        <v>160</v>
      </c>
      <c r="BP176">
        <v>15</v>
      </c>
      <c r="BQ176" s="3">
        <f t="shared" si="45"/>
        <v>503</v>
      </c>
      <c r="BR176" s="24">
        <v>12297</v>
      </c>
      <c r="BS176" s="3">
        <f t="shared" si="31"/>
        <v>12297</v>
      </c>
      <c r="BT176" s="3">
        <v>0</v>
      </c>
      <c r="BU176" s="39">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2">
        <v>35370</v>
      </c>
      <c r="DA176" s="6">
        <f t="shared" si="42"/>
        <v>10727.444444444445</v>
      </c>
      <c r="DB176" s="6">
        <f t="shared" si="32"/>
        <v>11324.666666666666</v>
      </c>
      <c r="DC176" s="84">
        <f t="shared" si="43"/>
        <v>12297</v>
      </c>
    </row>
    <row r="177" spans="2:107" x14ac:dyDescent="0.3">
      <c r="B177" s="59"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
        <f t="shared" si="44"/>
        <v>76</v>
      </c>
      <c r="BP177">
        <v>8</v>
      </c>
      <c r="BQ177" s="3">
        <f t="shared" si="45"/>
        <v>220</v>
      </c>
      <c r="BR177" s="24">
        <v>5592</v>
      </c>
      <c r="BS177" s="3">
        <f t="shared" si="31"/>
        <v>5592</v>
      </c>
      <c r="BT177" s="3">
        <v>0</v>
      </c>
      <c r="BU177" s="39">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2">
        <v>35400</v>
      </c>
      <c r="DA177" s="6">
        <f t="shared" si="42"/>
        <v>10652.611111111111</v>
      </c>
      <c r="DB177" s="6">
        <f t="shared" si="32"/>
        <v>10964</v>
      </c>
      <c r="DC177" s="84">
        <f t="shared" si="43"/>
        <v>5592</v>
      </c>
    </row>
    <row r="178" spans="2:107" x14ac:dyDescent="0.3">
      <c r="B178" s="44"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
        <f t="shared" si="44"/>
        <v>156</v>
      </c>
      <c r="BP178">
        <v>34</v>
      </c>
      <c r="BQ178" s="3">
        <f t="shared" si="45"/>
        <v>530</v>
      </c>
      <c r="BR178" s="24">
        <v>13226</v>
      </c>
      <c r="BS178" s="3">
        <f t="shared" si="31"/>
        <v>13226</v>
      </c>
      <c r="BT178" s="3">
        <v>0</v>
      </c>
      <c r="BU178" s="39">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2">
        <v>35431</v>
      </c>
      <c r="DA178" s="6">
        <f t="shared" si="42"/>
        <v>10693.972222222223</v>
      </c>
      <c r="DB178" s="6">
        <f t="shared" si="32"/>
        <v>11283.25</v>
      </c>
      <c r="DC178" s="84">
        <f t="shared" si="43"/>
        <v>13226</v>
      </c>
    </row>
    <row r="179" spans="2:107" x14ac:dyDescent="0.3">
      <c r="B179" s="44"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
        <f t="shared" si="44"/>
        <v>131</v>
      </c>
      <c r="BP179">
        <v>19</v>
      </c>
      <c r="BQ179" s="3">
        <f t="shared" si="45"/>
        <v>405</v>
      </c>
      <c r="BR179" s="24">
        <v>10913</v>
      </c>
      <c r="BS179" s="3">
        <f t="shared" si="31"/>
        <v>10913</v>
      </c>
      <c r="BT179" s="3">
        <v>0</v>
      </c>
      <c r="BU179" s="39">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2">
        <v>35462</v>
      </c>
      <c r="DA179" s="6">
        <f t="shared" si="42"/>
        <v>10746.222222222223</v>
      </c>
      <c r="DB179" s="6">
        <f t="shared" si="32"/>
        <v>11502.083333333334</v>
      </c>
      <c r="DC179" s="84">
        <f t="shared" si="43"/>
        <v>10913</v>
      </c>
    </row>
    <row r="180" spans="2:107" x14ac:dyDescent="0.3">
      <c r="B180" s="44"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
        <f t="shared" si="44"/>
        <v>156</v>
      </c>
      <c r="BP180">
        <v>22</v>
      </c>
      <c r="BQ180" s="3">
        <f t="shared" si="45"/>
        <v>558</v>
      </c>
      <c r="BR180" s="24">
        <v>14031</v>
      </c>
      <c r="BS180" s="3">
        <f t="shared" si="31"/>
        <v>14031</v>
      </c>
      <c r="BT180" s="3">
        <v>0</v>
      </c>
      <c r="BU180" s="39">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2">
        <v>35490</v>
      </c>
      <c r="DA180" s="6">
        <f t="shared" si="42"/>
        <v>10872</v>
      </c>
      <c r="DB180" s="6">
        <f t="shared" si="32"/>
        <v>11689.25</v>
      </c>
      <c r="DC180" s="84">
        <f t="shared" si="43"/>
        <v>14031</v>
      </c>
    </row>
    <row r="181" spans="2:107" x14ac:dyDescent="0.3">
      <c r="B181" s="44"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
        <f t="shared" si="44"/>
        <v>123</v>
      </c>
      <c r="BP181">
        <v>21</v>
      </c>
      <c r="BQ181" s="3">
        <f t="shared" si="45"/>
        <v>457</v>
      </c>
      <c r="BR181" s="24">
        <v>10778</v>
      </c>
      <c r="BS181" s="3">
        <f t="shared" si="31"/>
        <v>10778</v>
      </c>
      <c r="BT181" s="3">
        <v>0</v>
      </c>
      <c r="BU181" s="39">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2">
        <v>35521</v>
      </c>
      <c r="DA181" s="6">
        <f t="shared" si="42"/>
        <v>10854.194444444445</v>
      </c>
      <c r="DB181" s="6">
        <f t="shared" si="32"/>
        <v>11844.75</v>
      </c>
      <c r="DC181" s="84">
        <f t="shared" si="43"/>
        <v>10778</v>
      </c>
    </row>
    <row r="182" spans="2:107" x14ac:dyDescent="0.3">
      <c r="B182" s="44"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
        <f t="shared" si="44"/>
        <v>184</v>
      </c>
      <c r="BP182">
        <v>17</v>
      </c>
      <c r="BQ182" s="3">
        <f t="shared" si="45"/>
        <v>727</v>
      </c>
      <c r="BR182" s="24">
        <v>16002</v>
      </c>
      <c r="BS182" s="3">
        <f t="shared" si="31"/>
        <v>16002</v>
      </c>
      <c r="BT182" s="3">
        <v>0</v>
      </c>
      <c r="BU182" s="39">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2">
        <v>35551</v>
      </c>
      <c r="DA182" s="6">
        <f t="shared" si="42"/>
        <v>11045.805555555555</v>
      </c>
      <c r="DB182" s="6">
        <f t="shared" si="32"/>
        <v>12424.833333333334</v>
      </c>
      <c r="DC182" s="84">
        <f t="shared" si="43"/>
        <v>16002</v>
      </c>
    </row>
    <row r="183" spans="2:107" x14ac:dyDescent="0.3">
      <c r="B183" s="44"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
        <f t="shared" si="44"/>
        <v>117</v>
      </c>
      <c r="BP183">
        <v>18</v>
      </c>
      <c r="BQ183" s="3">
        <f t="shared" si="45"/>
        <v>505</v>
      </c>
      <c r="BR183" s="24">
        <v>11386</v>
      </c>
      <c r="BS183" s="3">
        <f t="shared" si="31"/>
        <v>11386</v>
      </c>
      <c r="BT183" s="3">
        <v>0</v>
      </c>
      <c r="BU183" s="39">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2">
        <v>35582</v>
      </c>
      <c r="DA183" s="6">
        <f t="shared" si="42"/>
        <v>11092.611111111111</v>
      </c>
      <c r="DB183" s="6">
        <f t="shared" si="32"/>
        <v>12335.416666666666</v>
      </c>
      <c r="DC183" s="84">
        <f t="shared" si="43"/>
        <v>11386</v>
      </c>
    </row>
    <row r="184" spans="2:107" x14ac:dyDescent="0.3">
      <c r="B184" s="44"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
        <f t="shared" si="44"/>
        <v>147</v>
      </c>
      <c r="BP184">
        <v>10</v>
      </c>
      <c r="BQ184" s="3">
        <f t="shared" si="45"/>
        <v>509</v>
      </c>
      <c r="BR184" s="24">
        <v>12213</v>
      </c>
      <c r="BS184" s="3">
        <f t="shared" si="31"/>
        <v>12213</v>
      </c>
      <c r="BT184" s="3">
        <v>0</v>
      </c>
      <c r="BU184" s="39">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2">
        <v>35612</v>
      </c>
      <c r="DA184" s="6">
        <f t="shared" si="42"/>
        <v>11080.805555555555</v>
      </c>
      <c r="DB184" s="6">
        <f t="shared" si="32"/>
        <v>12426.75</v>
      </c>
      <c r="DC184" s="84">
        <f t="shared" si="43"/>
        <v>12213</v>
      </c>
    </row>
    <row r="185" spans="2:107" x14ac:dyDescent="0.3">
      <c r="B185" s="44"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
        <f t="shared" si="44"/>
        <v>192</v>
      </c>
      <c r="BP185">
        <v>26</v>
      </c>
      <c r="BQ185" s="3">
        <f t="shared" si="45"/>
        <v>674</v>
      </c>
      <c r="BR185" s="24">
        <v>15873</v>
      </c>
      <c r="BS185" s="3">
        <f t="shared" si="31"/>
        <v>15873</v>
      </c>
      <c r="BT185" s="3">
        <v>0</v>
      </c>
      <c r="BU185" s="39">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2">
        <v>35643</v>
      </c>
      <c r="DA185" s="6">
        <f t="shared" si="42"/>
        <v>11209.222222222223</v>
      </c>
      <c r="DB185" s="6">
        <f t="shared" si="32"/>
        <v>12485.833333333334</v>
      </c>
      <c r="DC185" s="84">
        <f t="shared" si="43"/>
        <v>15873</v>
      </c>
    </row>
    <row r="186" spans="2:107" x14ac:dyDescent="0.3">
      <c r="B186" s="44"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
        <f t="shared" si="44"/>
        <v>181</v>
      </c>
      <c r="BP186">
        <v>16</v>
      </c>
      <c r="BQ186" s="3">
        <f t="shared" si="45"/>
        <v>553</v>
      </c>
      <c r="BR186" s="24">
        <v>13144</v>
      </c>
      <c r="BS186" s="3">
        <f t="shared" si="31"/>
        <v>13144</v>
      </c>
      <c r="BT186" s="3">
        <v>0</v>
      </c>
      <c r="BU186" s="39">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2">
        <v>35674</v>
      </c>
      <c r="DA186" s="6">
        <f t="shared" si="42"/>
        <v>11247.666666666666</v>
      </c>
      <c r="DB186" s="6">
        <f t="shared" si="32"/>
        <v>12401.333333333334</v>
      </c>
      <c r="DC186" s="84">
        <f t="shared" si="43"/>
        <v>13144</v>
      </c>
    </row>
    <row r="187" spans="2:107" x14ac:dyDescent="0.3">
      <c r="B187" s="44"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
        <f t="shared" si="44"/>
        <v>163</v>
      </c>
      <c r="BP187">
        <v>35</v>
      </c>
      <c r="BQ187" s="3">
        <f t="shared" si="45"/>
        <v>460</v>
      </c>
      <c r="BR187" s="24">
        <v>11916</v>
      </c>
      <c r="BS187" s="3">
        <f t="shared" si="31"/>
        <v>11916</v>
      </c>
      <c r="BT187" s="3">
        <v>0</v>
      </c>
      <c r="BU187" s="39">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2">
        <v>35704</v>
      </c>
      <c r="DA187" s="6">
        <f t="shared" si="42"/>
        <v>11189.083333333334</v>
      </c>
      <c r="DB187" s="6">
        <f t="shared" si="32"/>
        <v>12280.916666666666</v>
      </c>
      <c r="DC187" s="84">
        <f t="shared" si="43"/>
        <v>11916</v>
      </c>
    </row>
    <row r="188" spans="2:107" x14ac:dyDescent="0.3">
      <c r="B188" s="44"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
        <f t="shared" si="44"/>
        <v>175</v>
      </c>
      <c r="BP188">
        <v>25</v>
      </c>
      <c r="BQ188" s="3">
        <f t="shared" si="45"/>
        <v>509</v>
      </c>
      <c r="BR188" s="24">
        <v>12343</v>
      </c>
      <c r="BS188" s="3">
        <f t="shared" si="31"/>
        <v>12343</v>
      </c>
      <c r="BT188" s="3">
        <v>0</v>
      </c>
      <c r="BU188" s="39">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2">
        <v>35735</v>
      </c>
      <c r="DA188" s="6">
        <f t="shared" si="42"/>
        <v>11295.833333333334</v>
      </c>
      <c r="DB188" s="6">
        <f t="shared" si="32"/>
        <v>12284.75</v>
      </c>
      <c r="DC188" s="84">
        <f t="shared" si="43"/>
        <v>12343</v>
      </c>
    </row>
    <row r="189" spans="2:107" x14ac:dyDescent="0.3">
      <c r="B189" s="44"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
        <f t="shared" si="44"/>
        <v>87</v>
      </c>
      <c r="BP189">
        <v>7</v>
      </c>
      <c r="BQ189" s="3">
        <f t="shared" si="45"/>
        <v>310</v>
      </c>
      <c r="BR189" s="24">
        <v>6372</v>
      </c>
      <c r="BS189" s="3">
        <f t="shared" si="31"/>
        <v>6372</v>
      </c>
      <c r="BT189" s="3">
        <v>0</v>
      </c>
      <c r="BU189" s="39">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2">
        <v>35765</v>
      </c>
      <c r="DA189" s="6">
        <f t="shared" si="42"/>
        <v>11189.416666666666</v>
      </c>
      <c r="DB189" s="6">
        <f t="shared" si="32"/>
        <v>12349.75</v>
      </c>
      <c r="DC189" s="84">
        <f t="shared" si="43"/>
        <v>6372</v>
      </c>
    </row>
    <row r="190" spans="2:107" x14ac:dyDescent="0.3">
      <c r="B190" s="44"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
        <f t="shared" si="44"/>
        <v>261</v>
      </c>
      <c r="BP190">
        <v>23</v>
      </c>
      <c r="BQ190" s="3">
        <f t="shared" si="45"/>
        <v>728</v>
      </c>
      <c r="BR190" s="24">
        <v>17001</v>
      </c>
      <c r="BS190" s="3">
        <f t="shared" si="31"/>
        <v>17001</v>
      </c>
      <c r="BT190" s="3">
        <v>0</v>
      </c>
      <c r="BU190" s="39">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2">
        <v>35796</v>
      </c>
      <c r="DA190" s="6">
        <f t="shared" si="42"/>
        <v>11392.75</v>
      </c>
      <c r="DB190" s="6">
        <f t="shared" si="32"/>
        <v>12664.333333333334</v>
      </c>
      <c r="DC190" s="84">
        <f t="shared" si="43"/>
        <v>17001</v>
      </c>
    </row>
    <row r="191" spans="2:107" x14ac:dyDescent="0.3">
      <c r="B191" s="44"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
        <f t="shared" si="44"/>
        <v>157</v>
      </c>
      <c r="BP191">
        <v>16</v>
      </c>
      <c r="BQ191" s="3">
        <f t="shared" si="45"/>
        <v>446</v>
      </c>
      <c r="BR191" s="24">
        <v>10826</v>
      </c>
      <c r="BS191" s="3">
        <f t="shared" si="31"/>
        <v>10826</v>
      </c>
      <c r="BT191" s="3">
        <v>0</v>
      </c>
      <c r="BU191" s="39">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2">
        <v>35827</v>
      </c>
      <c r="DA191" s="6">
        <f t="shared" si="42"/>
        <v>11450.166666666666</v>
      </c>
      <c r="DB191" s="6">
        <f t="shared" si="32"/>
        <v>12657.083333333334</v>
      </c>
      <c r="DC191" s="84">
        <f t="shared" si="43"/>
        <v>10826</v>
      </c>
    </row>
    <row r="192" spans="2:107" x14ac:dyDescent="0.3">
      <c r="B192" s="44"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
        <f t="shared" si="44"/>
        <v>124</v>
      </c>
      <c r="BP192">
        <v>19</v>
      </c>
      <c r="BQ192" s="3">
        <f t="shared" si="45"/>
        <v>459</v>
      </c>
      <c r="BR192" s="24">
        <v>11084</v>
      </c>
      <c r="BS192" s="3">
        <f t="shared" si="31"/>
        <v>11084</v>
      </c>
      <c r="BT192" s="3">
        <v>0</v>
      </c>
      <c r="BU192" s="39">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2">
        <v>35855</v>
      </c>
      <c r="DA192" s="6">
        <f t="shared" si="42"/>
        <v>11502.5</v>
      </c>
      <c r="DB192" s="6">
        <f t="shared" si="32"/>
        <v>12411.5</v>
      </c>
      <c r="DC192" s="84">
        <f t="shared" si="43"/>
        <v>11084</v>
      </c>
    </row>
    <row r="193" spans="2:107" x14ac:dyDescent="0.3">
      <c r="B193" s="44"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
        <f t="shared" si="44"/>
        <v>123</v>
      </c>
      <c r="BP193">
        <v>16</v>
      </c>
      <c r="BQ193" s="3">
        <f t="shared" si="45"/>
        <v>390</v>
      </c>
      <c r="BR193" s="24">
        <v>10199</v>
      </c>
      <c r="BS193" s="3">
        <f t="shared" si="31"/>
        <v>10199</v>
      </c>
      <c r="BT193" s="3">
        <v>0</v>
      </c>
      <c r="BU193" s="39">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2">
        <v>35886</v>
      </c>
      <c r="DA193" s="6">
        <f t="shared" si="42"/>
        <v>11470.388888888889</v>
      </c>
      <c r="DB193" s="6">
        <f t="shared" si="32"/>
        <v>12363.25</v>
      </c>
      <c r="DC193" s="84">
        <f t="shared" si="43"/>
        <v>10199</v>
      </c>
    </row>
    <row r="194" spans="2:107" x14ac:dyDescent="0.3">
      <c r="B194" s="44"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
        <f t="shared" si="44"/>
        <v>186</v>
      </c>
      <c r="BP194">
        <v>26</v>
      </c>
      <c r="BQ194" s="3">
        <f t="shared" si="45"/>
        <v>543</v>
      </c>
      <c r="BR194" s="24">
        <v>12556</v>
      </c>
      <c r="BS194" s="3">
        <f t="shared" si="31"/>
        <v>12556</v>
      </c>
      <c r="BT194" s="3">
        <v>0</v>
      </c>
      <c r="BU194" s="39">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2">
        <v>35916</v>
      </c>
      <c r="DA194" s="6">
        <f t="shared" si="42"/>
        <v>11577.861111111111</v>
      </c>
      <c r="DB194" s="6">
        <f t="shared" si="32"/>
        <v>12076.083333333334</v>
      </c>
      <c r="DC194" s="84">
        <f t="shared" si="43"/>
        <v>12556</v>
      </c>
    </row>
    <row r="195" spans="2:107" x14ac:dyDescent="0.3">
      <c r="B195" s="44"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
        <f t="shared" si="44"/>
        <v>128</v>
      </c>
      <c r="BP195">
        <v>20</v>
      </c>
      <c r="BQ195" s="3">
        <f t="shared" si="45"/>
        <v>449</v>
      </c>
      <c r="BR195" s="24">
        <v>10489</v>
      </c>
      <c r="BS195" s="3">
        <f t="shared" si="31"/>
        <v>10489</v>
      </c>
      <c r="BT195" s="3">
        <v>0</v>
      </c>
      <c r="BU195" s="39">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2">
        <v>35947</v>
      </c>
      <c r="DA195" s="6">
        <f t="shared" si="42"/>
        <v>11601.055555555555</v>
      </c>
      <c r="DB195" s="6">
        <f t="shared" si="32"/>
        <v>12001.333333333334</v>
      </c>
      <c r="DC195" s="84">
        <f t="shared" si="43"/>
        <v>10489</v>
      </c>
    </row>
    <row r="196" spans="2:107" x14ac:dyDescent="0.3">
      <c r="B196" s="44"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
        <f t="shared" si="44"/>
        <v>163</v>
      </c>
      <c r="BP196">
        <v>17</v>
      </c>
      <c r="BQ196" s="3">
        <f t="shared" si="45"/>
        <v>481</v>
      </c>
      <c r="BR196" s="24">
        <v>11634</v>
      </c>
      <c r="BS196" s="3">
        <f t="shared" ref="BS196:BS260" si="46">SUM(D196:BQ196)-BO196</f>
        <v>11634</v>
      </c>
      <c r="BT196" s="3">
        <v>0</v>
      </c>
      <c r="BU196" s="39">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2">
        <v>35977</v>
      </c>
      <c r="DA196" s="6">
        <f t="shared" si="42"/>
        <v>11585.972222222223</v>
      </c>
      <c r="DB196" s="6">
        <f t="shared" si="32"/>
        <v>11953.083333333334</v>
      </c>
      <c r="DC196" s="84">
        <f t="shared" si="43"/>
        <v>11634</v>
      </c>
    </row>
    <row r="197" spans="2:107" x14ac:dyDescent="0.3">
      <c r="B197" s="44"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
        <f t="shared" si="44"/>
        <v>163</v>
      </c>
      <c r="BP197">
        <v>15</v>
      </c>
      <c r="BQ197" s="3">
        <f t="shared" si="45"/>
        <v>583</v>
      </c>
      <c r="BR197" s="24">
        <v>14555</v>
      </c>
      <c r="BS197" s="3">
        <f t="shared" si="46"/>
        <v>14555</v>
      </c>
      <c r="BT197" s="3">
        <v>0</v>
      </c>
      <c r="BU197" s="40">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2">
        <v>36008</v>
      </c>
      <c r="DA197" s="6">
        <f t="shared" si="42"/>
        <v>11688.055555555555</v>
      </c>
      <c r="DB197" s="6">
        <f t="shared" si="32"/>
        <v>11843.25</v>
      </c>
      <c r="DC197" s="84">
        <f t="shared" si="43"/>
        <v>14555</v>
      </c>
    </row>
    <row r="198" spans="2:107" x14ac:dyDescent="0.3">
      <c r="B198" s="44"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
        <f t="shared" si="44"/>
        <v>105</v>
      </c>
      <c r="BP198">
        <v>17</v>
      </c>
      <c r="BQ198" s="3">
        <f t="shared" si="45"/>
        <v>524</v>
      </c>
      <c r="BR198" s="24">
        <v>12652</v>
      </c>
      <c r="BS198" s="3">
        <f t="shared" si="46"/>
        <v>12652</v>
      </c>
      <c r="BT198" s="3">
        <v>0</v>
      </c>
      <c r="BU198" s="39">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2">
        <v>36039</v>
      </c>
      <c r="DA198" s="6">
        <f t="shared" si="42"/>
        <v>11650.083333333334</v>
      </c>
      <c r="DB198" s="6">
        <f t="shared" si="32"/>
        <v>11802.25</v>
      </c>
      <c r="DC198" s="84">
        <f t="shared" si="43"/>
        <v>12652</v>
      </c>
    </row>
    <row r="199" spans="2:107" x14ac:dyDescent="0.3">
      <c r="B199" s="44"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
        <f t="shared" si="44"/>
        <v>211</v>
      </c>
      <c r="BP199">
        <v>14</v>
      </c>
      <c r="BQ199" s="3">
        <f t="shared" si="45"/>
        <v>572</v>
      </c>
      <c r="BR199" s="24">
        <v>14682</v>
      </c>
      <c r="BS199" s="3">
        <f t="shared" si="46"/>
        <v>14682</v>
      </c>
      <c r="BT199" s="3">
        <v>0</v>
      </c>
      <c r="BU199" s="40">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2">
        <v>36069</v>
      </c>
      <c r="DA199" s="6">
        <f t="shared" si="42"/>
        <v>11772.222222222223</v>
      </c>
      <c r="DB199" s="6">
        <f t="shared" si="32"/>
        <v>12032.75</v>
      </c>
      <c r="DC199" s="84">
        <f t="shared" si="43"/>
        <v>14682</v>
      </c>
    </row>
    <row r="200" spans="2:107" x14ac:dyDescent="0.3">
      <c r="B200" s="44"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
        <f t="shared" si="44"/>
        <v>153</v>
      </c>
      <c r="BP200">
        <v>10</v>
      </c>
      <c r="BQ200" s="3">
        <f t="shared" si="45"/>
        <v>393</v>
      </c>
      <c r="BR200" s="24">
        <v>9060</v>
      </c>
      <c r="BS200" s="3">
        <f t="shared" si="46"/>
        <v>9060</v>
      </c>
      <c r="BT200" s="3">
        <v>0</v>
      </c>
      <c r="BU200" s="40">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2">
        <v>36100</v>
      </c>
      <c r="DA200" s="6">
        <f t="shared" si="42"/>
        <v>11789.527777777777</v>
      </c>
      <c r="DB200" s="6">
        <f t="shared" si="32"/>
        <v>11759.166666666666</v>
      </c>
      <c r="DC200" s="84">
        <f t="shared" si="43"/>
        <v>9060</v>
      </c>
    </row>
    <row r="201" spans="2:107" x14ac:dyDescent="0.3">
      <c r="B201" s="44"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
        <f t="shared" si="44"/>
        <v>139</v>
      </c>
      <c r="BP201">
        <v>10</v>
      </c>
      <c r="BQ201" s="3">
        <f t="shared" si="45"/>
        <v>353</v>
      </c>
      <c r="BR201" s="24">
        <v>8050</v>
      </c>
      <c r="BS201" s="3">
        <f t="shared" si="46"/>
        <v>8050</v>
      </c>
      <c r="BT201" s="3">
        <v>0</v>
      </c>
      <c r="BU201" s="40">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2">
        <v>36130</v>
      </c>
      <c r="DA201" s="6">
        <f t="shared" si="42"/>
        <v>11737.583333333334</v>
      </c>
      <c r="DB201" s="6">
        <f t="shared" si="32"/>
        <v>11899</v>
      </c>
      <c r="DC201" s="84">
        <f t="shared" si="43"/>
        <v>8050</v>
      </c>
    </row>
    <row r="202" spans="2:107" x14ac:dyDescent="0.3">
      <c r="B202" s="44"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
        <f t="shared" si="44"/>
        <v>179</v>
      </c>
      <c r="BP202">
        <v>19</v>
      </c>
      <c r="BQ202" s="3">
        <f t="shared" si="45"/>
        <v>499</v>
      </c>
      <c r="BR202" s="24">
        <v>13026</v>
      </c>
      <c r="BS202" s="3">
        <f t="shared" si="46"/>
        <v>13026</v>
      </c>
      <c r="BT202" s="3">
        <v>0</v>
      </c>
      <c r="BU202" s="40">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2">
        <v>36161</v>
      </c>
      <c r="DA202" s="6">
        <f t="shared" si="42"/>
        <v>11838.444444444445</v>
      </c>
      <c r="DB202" s="6">
        <f t="shared" si="32"/>
        <v>11567.75</v>
      </c>
      <c r="DC202" s="84">
        <f t="shared" si="43"/>
        <v>13026</v>
      </c>
    </row>
    <row r="203" spans="2:107" x14ac:dyDescent="0.3">
      <c r="B203" s="44"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
        <f t="shared" si="44"/>
        <v>162</v>
      </c>
      <c r="BP203">
        <v>17</v>
      </c>
      <c r="BQ203" s="3">
        <f t="shared" si="45"/>
        <v>338</v>
      </c>
      <c r="BR203" s="24">
        <v>9760</v>
      </c>
      <c r="BS203" s="3">
        <f t="shared" si="46"/>
        <v>9760</v>
      </c>
      <c r="BT203" s="3">
        <v>0</v>
      </c>
      <c r="BU203" s="40">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2">
        <v>36192</v>
      </c>
      <c r="DA203" s="6">
        <f t="shared" si="42"/>
        <v>11879.361111111111</v>
      </c>
      <c r="DB203" s="6">
        <f t="shared" si="32"/>
        <v>11478.916666666666</v>
      </c>
      <c r="DC203" s="84">
        <f t="shared" si="43"/>
        <v>9760</v>
      </c>
    </row>
    <row r="204" spans="2:107" x14ac:dyDescent="0.3">
      <c r="B204" s="44"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
        <f t="shared" si="44"/>
        <v>128</v>
      </c>
      <c r="BP204">
        <v>27</v>
      </c>
      <c r="BQ204" s="3">
        <f t="shared" si="45"/>
        <v>391</v>
      </c>
      <c r="BR204" s="24">
        <v>9826</v>
      </c>
      <c r="BS204" s="3">
        <f t="shared" si="46"/>
        <v>9826</v>
      </c>
      <c r="BT204" s="3">
        <v>0</v>
      </c>
      <c r="BU204" s="40">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2">
        <v>36220</v>
      </c>
      <c r="DA204" s="6">
        <f t="shared" si="42"/>
        <v>11824.944444444445</v>
      </c>
      <c r="DB204" s="6">
        <f t="shared" si="32"/>
        <v>11374.083333333334</v>
      </c>
      <c r="DC204" s="84">
        <f t="shared" si="43"/>
        <v>9826</v>
      </c>
    </row>
    <row r="205" spans="2:107" x14ac:dyDescent="0.3">
      <c r="B205" s="44"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
        <f t="shared" si="44"/>
        <v>134</v>
      </c>
      <c r="BP205">
        <v>18</v>
      </c>
      <c r="BQ205" s="3">
        <f t="shared" si="45"/>
        <v>344</v>
      </c>
      <c r="BR205" s="24">
        <v>9262</v>
      </c>
      <c r="BS205" s="3">
        <f t="shared" si="46"/>
        <v>9262</v>
      </c>
      <c r="BT205" s="3">
        <v>0</v>
      </c>
      <c r="BU205" s="40">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2">
        <v>36251</v>
      </c>
      <c r="DA205" s="6">
        <f t="shared" si="42"/>
        <v>11834.666666666666</v>
      </c>
      <c r="DB205" s="6">
        <f t="shared" si="32"/>
        <v>11296</v>
      </c>
      <c r="DC205" s="84">
        <f t="shared" si="43"/>
        <v>9262</v>
      </c>
    </row>
    <row r="206" spans="2:107" x14ac:dyDescent="0.3">
      <c r="B206" s="44"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
        <f t="shared" si="44"/>
        <v>159</v>
      </c>
      <c r="BP206">
        <v>29</v>
      </c>
      <c r="BQ206" s="3">
        <f t="shared" si="45"/>
        <v>454</v>
      </c>
      <c r="BR206" s="24">
        <v>11571</v>
      </c>
      <c r="BS206" s="3">
        <f t="shared" si="46"/>
        <v>11571</v>
      </c>
      <c r="BT206" s="3">
        <v>0</v>
      </c>
      <c r="BU206" s="40">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2">
        <v>36281</v>
      </c>
      <c r="DA206" s="6">
        <f t="shared" si="42"/>
        <v>11904.944444444445</v>
      </c>
      <c r="DB206" s="6">
        <f t="shared" si="32"/>
        <v>11213.916666666666</v>
      </c>
      <c r="DC206" s="84">
        <f t="shared" si="43"/>
        <v>11571</v>
      </c>
    </row>
    <row r="207" spans="2:107" x14ac:dyDescent="0.3">
      <c r="B207" s="44"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
        <f t="shared" si="44"/>
        <v>131</v>
      </c>
      <c r="BP207">
        <v>11</v>
      </c>
      <c r="BQ207" s="3">
        <f t="shared" si="45"/>
        <v>381</v>
      </c>
      <c r="BR207" s="24">
        <v>9821</v>
      </c>
      <c r="BS207" s="3">
        <f t="shared" si="46"/>
        <v>9821</v>
      </c>
      <c r="BT207" s="3">
        <v>0</v>
      </c>
      <c r="BU207" s="40">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2">
        <v>36312</v>
      </c>
      <c r="DA207" s="6">
        <f t="shared" si="42"/>
        <v>11831.666666666666</v>
      </c>
      <c r="DB207" s="6">
        <f t="shared" ref="DB207:DB270" si="47">AVERAGE(BS196:BS207)</f>
        <v>11158.25</v>
      </c>
      <c r="DC207" s="84">
        <f t="shared" si="43"/>
        <v>9821</v>
      </c>
    </row>
    <row r="208" spans="2:107" x14ac:dyDescent="0.3">
      <c r="B208" s="44"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
        <f t="shared" si="44"/>
        <v>176</v>
      </c>
      <c r="BP208">
        <v>20</v>
      </c>
      <c r="BQ208" s="3">
        <f t="shared" si="45"/>
        <v>448</v>
      </c>
      <c r="BR208" s="24">
        <v>13295</v>
      </c>
      <c r="BS208" s="3">
        <f t="shared" si="46"/>
        <v>13295</v>
      </c>
      <c r="BT208" s="3">
        <v>0</v>
      </c>
      <c r="BU208" s="40">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2">
        <v>36342</v>
      </c>
      <c r="DA208" s="6">
        <f t="shared" si="42"/>
        <v>11892.166666666666</v>
      </c>
      <c r="DB208" s="6">
        <f t="shared" si="47"/>
        <v>11296.666666666666</v>
      </c>
      <c r="DC208" s="84">
        <f t="shared" si="43"/>
        <v>13295</v>
      </c>
    </row>
    <row r="209" spans="2:107" x14ac:dyDescent="0.3">
      <c r="B209" s="44"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
        <f t="shared" si="44"/>
        <v>135</v>
      </c>
      <c r="BP209">
        <v>9</v>
      </c>
      <c r="BQ209" s="3">
        <f t="shared" si="45"/>
        <v>366</v>
      </c>
      <c r="BR209" s="24">
        <v>11177</v>
      </c>
      <c r="BS209" s="3">
        <f t="shared" si="46"/>
        <v>11177</v>
      </c>
      <c r="BT209" s="3">
        <v>0</v>
      </c>
      <c r="BU209" s="40">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2">
        <v>36373</v>
      </c>
      <c r="DA209" s="6">
        <f t="shared" si="42"/>
        <v>11781.416666666666</v>
      </c>
      <c r="DB209" s="6">
        <f t="shared" si="47"/>
        <v>11015.166666666666</v>
      </c>
      <c r="DC209" s="84">
        <f t="shared" si="43"/>
        <v>11177</v>
      </c>
    </row>
    <row r="210" spans="2:107" x14ac:dyDescent="0.3">
      <c r="B210" s="44"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
        <f t="shared" si="44"/>
        <v>186</v>
      </c>
      <c r="BP210">
        <v>27</v>
      </c>
      <c r="BQ210" s="3">
        <f t="shared" si="45"/>
        <v>357</v>
      </c>
      <c r="BR210" s="24">
        <v>11574</v>
      </c>
      <c r="BS210" s="3">
        <f t="shared" si="46"/>
        <v>11574</v>
      </c>
      <c r="BT210" s="3">
        <v>0</v>
      </c>
      <c r="BU210" s="40">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2">
        <v>36404</v>
      </c>
      <c r="DA210" s="6">
        <f t="shared" si="42"/>
        <v>11709.638888888889</v>
      </c>
      <c r="DB210" s="6">
        <f t="shared" si="47"/>
        <v>10925.333333333334</v>
      </c>
      <c r="DC210" s="84">
        <f t="shared" si="43"/>
        <v>11574</v>
      </c>
    </row>
    <row r="211" spans="2:107" x14ac:dyDescent="0.3">
      <c r="B211" s="44"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
        <f t="shared" si="44"/>
        <v>191</v>
      </c>
      <c r="BP211">
        <v>27</v>
      </c>
      <c r="BQ211" s="3">
        <f t="shared" si="45"/>
        <v>398</v>
      </c>
      <c r="BR211" s="24">
        <v>10272</v>
      </c>
      <c r="BS211" s="3">
        <f t="shared" si="46"/>
        <v>10272</v>
      </c>
      <c r="BT211" s="3">
        <v>0</v>
      </c>
      <c r="BU211" s="40">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2">
        <v>36434</v>
      </c>
      <c r="DA211" s="6">
        <f t="shared" si="42"/>
        <v>11623.833333333334</v>
      </c>
      <c r="DB211" s="6">
        <f t="shared" si="47"/>
        <v>10557.833333333334</v>
      </c>
      <c r="DC211" s="84">
        <f t="shared" si="43"/>
        <v>10272</v>
      </c>
    </row>
    <row r="212" spans="2:107" x14ac:dyDescent="0.3">
      <c r="B212" s="44"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
        <f t="shared" si="44"/>
        <v>127</v>
      </c>
      <c r="BP212">
        <v>6</v>
      </c>
      <c r="BQ212" s="3">
        <f t="shared" si="45"/>
        <v>348</v>
      </c>
      <c r="BR212" s="24">
        <v>7791</v>
      </c>
      <c r="BS212" s="3">
        <f t="shared" si="46"/>
        <v>7791</v>
      </c>
      <c r="BT212" s="3">
        <v>0</v>
      </c>
      <c r="BU212" s="40">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2">
        <v>36465</v>
      </c>
      <c r="DA212" s="6">
        <f t="shared" si="42"/>
        <v>11498.666666666666</v>
      </c>
      <c r="DB212" s="6">
        <f t="shared" si="47"/>
        <v>10452.083333333334</v>
      </c>
      <c r="DC212" s="84">
        <f t="shared" si="43"/>
        <v>7791</v>
      </c>
    </row>
    <row r="213" spans="2:107" x14ac:dyDescent="0.3">
      <c r="B213" s="44"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
        <f t="shared" si="44"/>
        <v>160</v>
      </c>
      <c r="BP213">
        <v>12</v>
      </c>
      <c r="BQ213" s="3">
        <f t="shared" si="45"/>
        <v>335</v>
      </c>
      <c r="BR213" s="24">
        <v>7552</v>
      </c>
      <c r="BS213" s="3">
        <f t="shared" si="46"/>
        <v>7552</v>
      </c>
      <c r="BT213" s="3">
        <v>0</v>
      </c>
      <c r="BU213" s="40">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2">
        <v>36495</v>
      </c>
      <c r="DA213" s="6">
        <f t="shared" si="42"/>
        <v>11553.111111111111</v>
      </c>
      <c r="DB213" s="6">
        <f t="shared" si="47"/>
        <v>10410.583333333334</v>
      </c>
      <c r="DC213" s="84">
        <f t="shared" si="43"/>
        <v>7552</v>
      </c>
    </row>
    <row r="214" spans="2:107" x14ac:dyDescent="0.3">
      <c r="B214" s="58">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
        <f t="shared" si="44"/>
        <v>230</v>
      </c>
      <c r="BP214">
        <v>29</v>
      </c>
      <c r="BQ214" s="3">
        <f t="shared" si="45"/>
        <v>523</v>
      </c>
      <c r="BR214" s="24">
        <v>15598</v>
      </c>
      <c r="BS214" s="3">
        <f t="shared" si="46"/>
        <v>15598</v>
      </c>
      <c r="BT214" s="3">
        <v>0</v>
      </c>
      <c r="BU214" s="40">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2">
        <v>36526</v>
      </c>
      <c r="DA214" s="6">
        <f t="shared" si="42"/>
        <v>11619</v>
      </c>
      <c r="DB214" s="6">
        <f t="shared" si="47"/>
        <v>10624.916666666666</v>
      </c>
      <c r="DC214" s="84">
        <f t="shared" si="43"/>
        <v>15598</v>
      </c>
    </row>
    <row r="215" spans="2:107" x14ac:dyDescent="0.3">
      <c r="B215" s="58">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
        <f t="shared" si="44"/>
        <v>170</v>
      </c>
      <c r="BP215">
        <v>29</v>
      </c>
      <c r="BQ215" s="3">
        <f t="shared" si="45"/>
        <v>381</v>
      </c>
      <c r="BR215" s="24">
        <v>10188</v>
      </c>
      <c r="BS215" s="3">
        <f t="shared" si="46"/>
        <v>10188</v>
      </c>
      <c r="BT215" s="3">
        <v>0</v>
      </c>
      <c r="BU215" s="40">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2">
        <v>36557</v>
      </c>
      <c r="DA215" s="6">
        <f t="shared" si="42"/>
        <v>11598.861111111111</v>
      </c>
      <c r="DB215" s="6">
        <f t="shared" si="47"/>
        <v>10660.583333333334</v>
      </c>
      <c r="DC215" s="84">
        <f t="shared" si="43"/>
        <v>10188</v>
      </c>
    </row>
    <row r="216" spans="2:107" x14ac:dyDescent="0.3">
      <c r="B216" s="58">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
        <f t="shared" si="44"/>
        <v>182</v>
      </c>
      <c r="BP216">
        <v>17</v>
      </c>
      <c r="BQ216" s="3">
        <f t="shared" si="45"/>
        <v>420</v>
      </c>
      <c r="BR216" s="24">
        <v>10446</v>
      </c>
      <c r="BS216" s="3">
        <f t="shared" si="46"/>
        <v>10446</v>
      </c>
      <c r="BT216" s="3">
        <v>0</v>
      </c>
      <c r="BU216" s="40">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2">
        <v>36586</v>
      </c>
      <c r="DA216" s="6">
        <f t="shared" si="42"/>
        <v>11499.277777777777</v>
      </c>
      <c r="DB216" s="6">
        <f t="shared" si="47"/>
        <v>10712.25</v>
      </c>
      <c r="DC216" s="84">
        <f t="shared" si="43"/>
        <v>10446</v>
      </c>
    </row>
    <row r="217" spans="2:107" x14ac:dyDescent="0.3">
      <c r="B217" s="58">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
        <f t="shared" si="44"/>
        <v>222</v>
      </c>
      <c r="BP217">
        <v>26</v>
      </c>
      <c r="BQ217" s="3">
        <f t="shared" si="45"/>
        <v>540</v>
      </c>
      <c r="BR217" s="24">
        <v>12549</v>
      </c>
      <c r="BS217" s="3">
        <f t="shared" si="46"/>
        <v>12549</v>
      </c>
      <c r="BT217" s="3">
        <v>0</v>
      </c>
      <c r="BU217" s="40">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2">
        <v>36617</v>
      </c>
      <c r="DA217" s="6">
        <f t="shared" si="42"/>
        <v>11548.472222222223</v>
      </c>
      <c r="DB217" s="6">
        <f t="shared" si="47"/>
        <v>10986.166666666666</v>
      </c>
      <c r="DC217" s="84">
        <f t="shared" si="43"/>
        <v>12549</v>
      </c>
    </row>
    <row r="218" spans="2:107" x14ac:dyDescent="0.3">
      <c r="B218" s="58">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
        <f t="shared" si="44"/>
        <v>186</v>
      </c>
      <c r="BP218">
        <v>21</v>
      </c>
      <c r="BQ218" s="3">
        <f t="shared" si="45"/>
        <v>401</v>
      </c>
      <c r="BR218" s="24">
        <v>9857</v>
      </c>
      <c r="BS218" s="3">
        <f t="shared" si="46"/>
        <v>9857</v>
      </c>
      <c r="BT218" s="3">
        <v>0</v>
      </c>
      <c r="BU218" s="40">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2">
        <v>36647</v>
      </c>
      <c r="DA218" s="6">
        <f t="shared" si="42"/>
        <v>11377.777777777777</v>
      </c>
      <c r="DB218" s="6">
        <f t="shared" si="47"/>
        <v>10843.333333333334</v>
      </c>
      <c r="DC218" s="84">
        <f t="shared" si="43"/>
        <v>9857</v>
      </c>
    </row>
    <row r="219" spans="2:107" x14ac:dyDescent="0.3">
      <c r="B219" s="58">
        <v>36678</v>
      </c>
      <c r="C219" t="s">
        <v>448</v>
      </c>
      <c r="D219" s="37">
        <v>63</v>
      </c>
      <c r="E219" s="37">
        <v>245</v>
      </c>
      <c r="F219" s="37">
        <v>425</v>
      </c>
      <c r="G219" s="37">
        <v>68</v>
      </c>
      <c r="H219" s="37">
        <v>1968</v>
      </c>
      <c r="I219" s="37">
        <v>405</v>
      </c>
      <c r="J219" s="37">
        <v>49</v>
      </c>
      <c r="K219" s="37">
        <v>7</v>
      </c>
      <c r="L219" s="37">
        <v>325</v>
      </c>
      <c r="M219" s="37">
        <v>143</v>
      </c>
      <c r="N219" s="37">
        <v>208</v>
      </c>
      <c r="O219" s="37">
        <v>502</v>
      </c>
      <c r="P219" s="37">
        <v>251</v>
      </c>
      <c r="Q219" s="37">
        <v>100</v>
      </c>
      <c r="R219" s="37">
        <v>76</v>
      </c>
      <c r="S219" s="37">
        <v>99</v>
      </c>
      <c r="T219" s="37">
        <v>50</v>
      </c>
      <c r="U219" s="37">
        <v>71</v>
      </c>
      <c r="V219" s="37">
        <v>28</v>
      </c>
      <c r="W219" s="37">
        <v>87</v>
      </c>
      <c r="X219" s="37">
        <v>101</v>
      </c>
      <c r="Y219" s="37">
        <v>178</v>
      </c>
      <c r="Z219" s="37">
        <v>130</v>
      </c>
      <c r="AA219" s="37">
        <v>19</v>
      </c>
      <c r="AB219" s="37">
        <v>102</v>
      </c>
      <c r="AC219" s="37">
        <v>247</v>
      </c>
      <c r="AD219" s="37">
        <v>64</v>
      </c>
      <c r="AE219" s="37">
        <v>291</v>
      </c>
      <c r="AF219" s="37">
        <v>33</v>
      </c>
      <c r="AG219" s="37">
        <v>87</v>
      </c>
      <c r="AH219" s="37">
        <v>122</v>
      </c>
      <c r="AI219" s="37">
        <v>170</v>
      </c>
      <c r="AJ219" s="37">
        <v>113</v>
      </c>
      <c r="AK219" s="37">
        <v>38</v>
      </c>
      <c r="AL219" s="37">
        <v>177</v>
      </c>
      <c r="AM219" s="37">
        <v>86</v>
      </c>
      <c r="AN219" s="37">
        <v>1466</v>
      </c>
      <c r="AO219" s="37">
        <v>153</v>
      </c>
      <c r="AP219" s="37">
        <v>12</v>
      </c>
      <c r="AQ219" s="37">
        <v>65</v>
      </c>
      <c r="AR219" s="37">
        <v>49</v>
      </c>
      <c r="AS219" s="37">
        <v>124</v>
      </c>
      <c r="AT219" s="37">
        <v>577</v>
      </c>
      <c r="AU219" s="37">
        <v>250</v>
      </c>
      <c r="AV219" s="37">
        <v>14</v>
      </c>
      <c r="AW219" s="37">
        <v>192</v>
      </c>
      <c r="AX219" s="37">
        <v>372</v>
      </c>
      <c r="AY219" s="37">
        <v>16</v>
      </c>
      <c r="AZ219" s="37">
        <v>127</v>
      </c>
      <c r="BA219" s="37">
        <v>63</v>
      </c>
      <c r="BB219" s="37">
        <v>18</v>
      </c>
      <c r="BC219">
        <v>16</v>
      </c>
      <c r="BD219">
        <v>131</v>
      </c>
      <c r="BE219">
        <v>0</v>
      </c>
      <c r="BF219">
        <v>0</v>
      </c>
      <c r="BG219">
        <v>1</v>
      </c>
      <c r="BH219">
        <v>3</v>
      </c>
      <c r="BI219">
        <v>27</v>
      </c>
      <c r="BJ219">
        <v>0</v>
      </c>
      <c r="BK219">
        <v>13</v>
      </c>
      <c r="BL219">
        <v>0</v>
      </c>
      <c r="BM219">
        <v>0</v>
      </c>
      <c r="BN219">
        <v>1</v>
      </c>
      <c r="BO219" s="3">
        <f t="shared" si="44"/>
        <v>192</v>
      </c>
      <c r="BP219">
        <v>29</v>
      </c>
      <c r="BQ219" s="3">
        <f t="shared" si="45"/>
        <v>449</v>
      </c>
      <c r="BR219" s="24">
        <v>11296</v>
      </c>
      <c r="BS219" s="3">
        <f t="shared" si="46"/>
        <v>11296</v>
      </c>
      <c r="BT219" s="3">
        <v>0</v>
      </c>
      <c r="BU219" s="40">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2">
        <v>36678</v>
      </c>
      <c r="DA219" s="6">
        <f t="shared" si="42"/>
        <v>11375.277777777777</v>
      </c>
      <c r="DB219" s="6">
        <f t="shared" si="47"/>
        <v>10966.25</v>
      </c>
      <c r="DC219" s="84">
        <f t="shared" si="43"/>
        <v>11296</v>
      </c>
    </row>
    <row r="220" spans="2:107" x14ac:dyDescent="0.3">
      <c r="B220" s="58">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
        <f t="shared" si="44"/>
        <v>233</v>
      </c>
      <c r="BP220">
        <v>29</v>
      </c>
      <c r="BQ220" s="3">
        <f t="shared" si="45"/>
        <v>581</v>
      </c>
      <c r="BR220" s="24">
        <v>13936</v>
      </c>
      <c r="BS220" s="3">
        <f t="shared" si="46"/>
        <v>13936</v>
      </c>
      <c r="BT220" s="3">
        <v>0</v>
      </c>
      <c r="BU220" s="40">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2">
        <v>36708</v>
      </c>
      <c r="DA220" s="6">
        <f t="shared" si="42"/>
        <v>11423.138888888889</v>
      </c>
      <c r="DB220" s="6">
        <f t="shared" si="47"/>
        <v>11019.666666666666</v>
      </c>
      <c r="DC220" s="84">
        <f t="shared" si="43"/>
        <v>13936</v>
      </c>
    </row>
    <row r="221" spans="2:107" x14ac:dyDescent="0.3">
      <c r="B221" s="58">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
        <f t="shared" si="44"/>
        <v>203</v>
      </c>
      <c r="BP221">
        <v>27</v>
      </c>
      <c r="BQ221" s="3">
        <f t="shared" si="45"/>
        <v>485</v>
      </c>
      <c r="BR221" s="24">
        <v>11760</v>
      </c>
      <c r="BS221" s="3">
        <f t="shared" si="46"/>
        <v>11760</v>
      </c>
      <c r="BT221" s="3">
        <v>0</v>
      </c>
      <c r="BU221" s="40">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2">
        <v>36739</v>
      </c>
      <c r="DA221" s="6">
        <f t="shared" si="42"/>
        <v>11308.888888888889</v>
      </c>
      <c r="DB221" s="6">
        <f t="shared" si="47"/>
        <v>11068.25</v>
      </c>
      <c r="DC221" s="84">
        <f t="shared" si="43"/>
        <v>11760</v>
      </c>
    </row>
    <row r="222" spans="2:107" x14ac:dyDescent="0.3">
      <c r="B222" s="58">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
        <f t="shared" si="44"/>
        <v>292</v>
      </c>
      <c r="BP222">
        <v>37</v>
      </c>
      <c r="BQ222" s="3">
        <f t="shared" si="45"/>
        <v>669</v>
      </c>
      <c r="BR222" s="24">
        <v>16466</v>
      </c>
      <c r="BS222" s="3">
        <f t="shared" si="46"/>
        <v>16466</v>
      </c>
      <c r="BT222" s="3">
        <v>0</v>
      </c>
      <c r="BU222" s="40">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2">
        <v>36770</v>
      </c>
      <c r="DA222" s="6">
        <f t="shared" si="42"/>
        <v>11401.166666666666</v>
      </c>
      <c r="DB222" s="6">
        <f t="shared" si="47"/>
        <v>11475.916666666666</v>
      </c>
      <c r="DC222" s="84">
        <f t="shared" si="43"/>
        <v>16466</v>
      </c>
    </row>
    <row r="223" spans="2:107" x14ac:dyDescent="0.3">
      <c r="B223" s="58">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
        <f t="shared" si="44"/>
        <v>262</v>
      </c>
      <c r="BP223">
        <v>39</v>
      </c>
      <c r="BQ223" s="3">
        <f t="shared" si="45"/>
        <v>497</v>
      </c>
      <c r="BR223" s="38">
        <v>11624</v>
      </c>
      <c r="BS223" s="3">
        <f t="shared" si="46"/>
        <v>11624</v>
      </c>
      <c r="BT223" s="3">
        <v>0</v>
      </c>
      <c r="BU223" s="40">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2">
        <v>36800</v>
      </c>
      <c r="DA223" s="6">
        <f t="shared" si="42"/>
        <v>11393.055555555555</v>
      </c>
      <c r="DB223" s="6">
        <f t="shared" si="47"/>
        <v>11588.583333333334</v>
      </c>
      <c r="DC223" s="84">
        <f t="shared" si="43"/>
        <v>11624</v>
      </c>
    </row>
    <row r="224" spans="2:107" x14ac:dyDescent="0.3">
      <c r="B224" s="58">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
        <f t="shared" si="44"/>
        <v>155</v>
      </c>
      <c r="BP224">
        <v>29</v>
      </c>
      <c r="BQ224" s="3">
        <f t="shared" si="45"/>
        <v>402</v>
      </c>
      <c r="BR224" s="24">
        <v>8680</v>
      </c>
      <c r="BS224" s="3">
        <f t="shared" si="46"/>
        <v>8680</v>
      </c>
      <c r="BT224" s="3">
        <v>0</v>
      </c>
      <c r="BU224" s="40">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2">
        <v>36831</v>
      </c>
      <c r="DA224" s="6">
        <f t="shared" si="42"/>
        <v>11291.305555555555</v>
      </c>
      <c r="DB224" s="6">
        <f t="shared" si="47"/>
        <v>11662.666666666666</v>
      </c>
      <c r="DC224" s="84">
        <f t="shared" si="43"/>
        <v>8680</v>
      </c>
    </row>
    <row r="225" spans="2:107" x14ac:dyDescent="0.3">
      <c r="B225" s="58">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
        <f t="shared" si="44"/>
        <v>177</v>
      </c>
      <c r="BP225">
        <v>46</v>
      </c>
      <c r="BQ225" s="3">
        <f t="shared" si="45"/>
        <v>344</v>
      </c>
      <c r="BR225" s="24">
        <v>8332</v>
      </c>
      <c r="BS225" s="3">
        <f t="shared" si="46"/>
        <v>8332</v>
      </c>
      <c r="BT225" s="3">
        <v>0</v>
      </c>
      <c r="BU225" s="40">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2">
        <v>36861</v>
      </c>
      <c r="DA225" s="6">
        <f t="shared" si="42"/>
        <v>11345.75</v>
      </c>
      <c r="DB225" s="6">
        <f t="shared" si="47"/>
        <v>11727.666666666666</v>
      </c>
      <c r="DC225" s="84">
        <f t="shared" si="43"/>
        <v>8332</v>
      </c>
    </row>
    <row r="226" spans="2:107" x14ac:dyDescent="0.3">
      <c r="B226" s="58">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
        <f t="shared" si="44"/>
        <v>378</v>
      </c>
      <c r="BP226">
        <v>75</v>
      </c>
      <c r="BQ226" s="3">
        <f t="shared" si="45"/>
        <v>712</v>
      </c>
      <c r="BR226" s="24">
        <v>18204</v>
      </c>
      <c r="BS226" s="3">
        <f t="shared" si="46"/>
        <v>18204</v>
      </c>
      <c r="BT226" s="3">
        <v>0</v>
      </c>
      <c r="BU226" s="40">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2">
        <v>36892</v>
      </c>
      <c r="DA226" s="6">
        <f t="shared" si="42"/>
        <v>11379.166666666666</v>
      </c>
      <c r="DB226" s="6">
        <f t="shared" si="47"/>
        <v>11944.833333333334</v>
      </c>
      <c r="DC226" s="84">
        <f t="shared" si="43"/>
        <v>18204</v>
      </c>
    </row>
    <row r="227" spans="2:107" x14ac:dyDescent="0.3">
      <c r="B227" s="58">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
        <f t="shared" si="44"/>
        <v>180</v>
      </c>
      <c r="BP227">
        <v>27</v>
      </c>
      <c r="BQ227" s="3">
        <f t="shared" si="45"/>
        <v>375</v>
      </c>
      <c r="BR227" s="24">
        <v>9209</v>
      </c>
      <c r="BS227" s="3">
        <f t="shared" si="46"/>
        <v>9209</v>
      </c>
      <c r="BT227" s="3">
        <v>0</v>
      </c>
      <c r="BU227" s="40">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2">
        <v>36923</v>
      </c>
      <c r="DA227" s="6">
        <f t="shared" si="42"/>
        <v>11334.25</v>
      </c>
      <c r="DB227" s="6">
        <f t="shared" si="47"/>
        <v>11863.25</v>
      </c>
      <c r="DC227" s="84">
        <f t="shared" si="43"/>
        <v>9209</v>
      </c>
    </row>
    <row r="228" spans="2:107" x14ac:dyDescent="0.3">
      <c r="B228" s="58">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
        <f t="shared" si="44"/>
        <v>221</v>
      </c>
      <c r="BP228">
        <v>44</v>
      </c>
      <c r="BQ228" s="3">
        <f t="shared" si="45"/>
        <v>591</v>
      </c>
      <c r="BR228" s="24">
        <v>12610</v>
      </c>
      <c r="BS228" s="3">
        <f t="shared" si="46"/>
        <v>12610</v>
      </c>
      <c r="BT228" s="3">
        <v>0</v>
      </c>
      <c r="BU228" s="40">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2">
        <v>36951</v>
      </c>
      <c r="DA228" s="6">
        <f t="shared" si="42"/>
        <v>11376.638888888889</v>
      </c>
      <c r="DB228" s="6">
        <f t="shared" si="47"/>
        <v>12043.583333333334</v>
      </c>
      <c r="DC228" s="84">
        <f t="shared" si="43"/>
        <v>12610</v>
      </c>
    </row>
    <row r="229" spans="2:107" x14ac:dyDescent="0.3">
      <c r="B229" s="58">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
        <f t="shared" si="44"/>
        <v>223</v>
      </c>
      <c r="BP229">
        <v>40</v>
      </c>
      <c r="BQ229" s="3">
        <f t="shared" si="45"/>
        <v>406</v>
      </c>
      <c r="BR229" s="24">
        <v>9784</v>
      </c>
      <c r="BS229" s="3">
        <f t="shared" si="46"/>
        <v>9784</v>
      </c>
      <c r="BT229" s="3">
        <v>0</v>
      </c>
      <c r="BU229" s="40">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2">
        <v>36982</v>
      </c>
      <c r="DA229" s="6">
        <f t="shared" si="42"/>
        <v>11365.111111111111</v>
      </c>
      <c r="DB229" s="6">
        <f t="shared" si="47"/>
        <v>11813.166666666666</v>
      </c>
      <c r="DC229" s="84">
        <f t="shared" si="43"/>
        <v>9784</v>
      </c>
    </row>
    <row r="230" spans="2:107" x14ac:dyDescent="0.3">
      <c r="B230" s="58">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
        <f t="shared" si="44"/>
        <v>165</v>
      </c>
      <c r="BP230">
        <v>35</v>
      </c>
      <c r="BQ230" s="3">
        <f t="shared" si="45"/>
        <v>392</v>
      </c>
      <c r="BR230" s="24">
        <v>9234</v>
      </c>
      <c r="BS230" s="3">
        <f t="shared" si="46"/>
        <v>9234</v>
      </c>
      <c r="BT230" s="3">
        <v>0</v>
      </c>
      <c r="BU230" s="40">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2">
        <v>37012</v>
      </c>
      <c r="DA230" s="6">
        <f t="shared" si="42"/>
        <v>11272.833333333334</v>
      </c>
      <c r="DB230" s="6">
        <f t="shared" si="47"/>
        <v>11761.25</v>
      </c>
      <c r="DC230" s="84">
        <f t="shared" si="43"/>
        <v>9234</v>
      </c>
    </row>
    <row r="231" spans="2:107" x14ac:dyDescent="0.3">
      <c r="B231" s="58">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
        <f t="shared" si="44"/>
        <v>223</v>
      </c>
      <c r="BP231">
        <v>40</v>
      </c>
      <c r="BQ231" s="3">
        <f t="shared" si="45"/>
        <v>565</v>
      </c>
      <c r="BR231" s="24">
        <v>12225</v>
      </c>
      <c r="BS231" s="3">
        <f t="shared" si="46"/>
        <v>12225</v>
      </c>
      <c r="BT231" s="3">
        <v>0</v>
      </c>
      <c r="BU231" s="40">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2">
        <v>37043</v>
      </c>
      <c r="DA231" s="6">
        <f t="shared" ref="DA231:DA294" si="57">AVERAGE(BS196:BS231)</f>
        <v>11321.055555555555</v>
      </c>
      <c r="DB231" s="6">
        <f t="shared" si="47"/>
        <v>11838.666666666666</v>
      </c>
      <c r="DC231" s="84">
        <f t="shared" ref="DC231:DC294" si="58">BS231</f>
        <v>12225</v>
      </c>
    </row>
    <row r="232" spans="2:107" x14ac:dyDescent="0.3">
      <c r="B232" s="58">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
        <f t="shared" si="44"/>
        <v>193</v>
      </c>
      <c r="BP232">
        <v>36</v>
      </c>
      <c r="BQ232" s="3">
        <f t="shared" si="45"/>
        <v>448</v>
      </c>
      <c r="BR232" s="24">
        <v>10518</v>
      </c>
      <c r="BS232" s="3">
        <f t="shared" si="46"/>
        <v>10518</v>
      </c>
      <c r="BT232" s="3">
        <v>0</v>
      </c>
      <c r="BU232" s="40">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2">
        <v>37073</v>
      </c>
      <c r="DA232" s="6">
        <f t="shared" si="57"/>
        <v>11290.055555555555</v>
      </c>
      <c r="DB232" s="6">
        <f t="shared" si="47"/>
        <v>11553.833333333334</v>
      </c>
      <c r="DC232" s="84">
        <f t="shared" si="58"/>
        <v>10518</v>
      </c>
    </row>
    <row r="233" spans="2:107" x14ac:dyDescent="0.3">
      <c r="B233" s="58">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
        <f t="shared" si="44"/>
        <v>223</v>
      </c>
      <c r="BP233">
        <v>42</v>
      </c>
      <c r="BQ233" s="3">
        <f t="shared" si="45"/>
        <v>504</v>
      </c>
      <c r="BR233" s="24">
        <v>11644</v>
      </c>
      <c r="BS233" s="3">
        <f t="shared" si="46"/>
        <v>11644</v>
      </c>
      <c r="BT233" s="3">
        <v>0</v>
      </c>
      <c r="BU233" s="40">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2">
        <v>37104</v>
      </c>
      <c r="DA233" s="6">
        <f t="shared" si="57"/>
        <v>11209.194444444445</v>
      </c>
      <c r="DB233" s="6">
        <f t="shared" si="47"/>
        <v>11544.166666666666</v>
      </c>
      <c r="DC233" s="84">
        <f t="shared" si="58"/>
        <v>11644</v>
      </c>
    </row>
    <row r="234" spans="2:107" x14ac:dyDescent="0.3">
      <c r="B234" s="58">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
        <f t="shared" si="44"/>
        <v>252</v>
      </c>
      <c r="BP234">
        <v>65</v>
      </c>
      <c r="BQ234" s="3">
        <f t="shared" si="45"/>
        <v>671</v>
      </c>
      <c r="BR234" s="24">
        <v>14720</v>
      </c>
      <c r="BS234" s="3">
        <f t="shared" si="46"/>
        <v>14720</v>
      </c>
      <c r="BT234" s="3">
        <v>0</v>
      </c>
      <c r="BU234" s="40">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2">
        <v>37135</v>
      </c>
      <c r="DA234" s="6">
        <f t="shared" si="57"/>
        <v>11266.638888888889</v>
      </c>
      <c r="DB234" s="6">
        <f t="shared" si="47"/>
        <v>11398.666666666666</v>
      </c>
      <c r="DC234" s="84">
        <f t="shared" si="58"/>
        <v>14720</v>
      </c>
    </row>
    <row r="235" spans="2:107" x14ac:dyDescent="0.3">
      <c r="B235" s="58">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
        <f t="shared" ref="BO235:BO298" si="59">SUM(BC235:BN235)</f>
        <v>232</v>
      </c>
      <c r="BP235">
        <v>66</v>
      </c>
      <c r="BQ235" s="3">
        <f t="shared" ref="BQ235:BQ298" si="60">BR235-SUM(D235:BN235,BP235)</f>
        <v>411</v>
      </c>
      <c r="BR235" s="24">
        <v>10836</v>
      </c>
      <c r="BS235" s="3">
        <f t="shared" si="46"/>
        <v>10836</v>
      </c>
      <c r="BT235" s="3">
        <v>0</v>
      </c>
      <c r="BU235" s="40">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2">
        <v>37165</v>
      </c>
      <c r="DA235" s="6">
        <f t="shared" si="57"/>
        <v>11159.805555555555</v>
      </c>
      <c r="DB235" s="6">
        <f t="shared" si="47"/>
        <v>11333</v>
      </c>
      <c r="DC235" s="84">
        <f t="shared" si="58"/>
        <v>10836</v>
      </c>
    </row>
    <row r="236" spans="2:107" x14ac:dyDescent="0.3">
      <c r="B236" s="58">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
        <f t="shared" si="59"/>
        <v>156</v>
      </c>
      <c r="BP236">
        <v>35</v>
      </c>
      <c r="BQ236" s="3">
        <f t="shared" si="60"/>
        <v>347</v>
      </c>
      <c r="BR236" s="24">
        <v>8601</v>
      </c>
      <c r="BS236" s="3">
        <f t="shared" si="46"/>
        <v>8601</v>
      </c>
      <c r="BT236" s="3">
        <v>0</v>
      </c>
      <c r="BU236" s="40">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2">
        <v>37196</v>
      </c>
      <c r="DA236" s="6">
        <f t="shared" si="57"/>
        <v>11147.055555555555</v>
      </c>
      <c r="DB236" s="6">
        <f t="shared" si="47"/>
        <v>11326.416666666666</v>
      </c>
      <c r="DC236" s="84">
        <f t="shared" si="58"/>
        <v>8601</v>
      </c>
    </row>
    <row r="237" spans="2:107" x14ac:dyDescent="0.3">
      <c r="B237" s="58">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
        <f t="shared" si="59"/>
        <v>178</v>
      </c>
      <c r="BP237">
        <v>38</v>
      </c>
      <c r="BQ237" s="3">
        <f t="shared" si="60"/>
        <v>425</v>
      </c>
      <c r="BR237" s="24">
        <v>10355</v>
      </c>
      <c r="BS237" s="3">
        <f t="shared" si="46"/>
        <v>10355</v>
      </c>
      <c r="BT237" s="3">
        <v>0</v>
      </c>
      <c r="BU237" s="40">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2">
        <v>37226</v>
      </c>
      <c r="DA237" s="6">
        <f t="shared" si="57"/>
        <v>11211.083333333334</v>
      </c>
      <c r="DB237" s="6">
        <f t="shared" si="47"/>
        <v>11495</v>
      </c>
      <c r="DC237" s="84">
        <f t="shared" si="58"/>
        <v>10355</v>
      </c>
    </row>
    <row r="238" spans="2:107" x14ac:dyDescent="0.3">
      <c r="B238" s="58">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
        <f t="shared" si="59"/>
        <v>131</v>
      </c>
      <c r="BP238">
        <v>15</v>
      </c>
      <c r="BQ238" s="3">
        <f t="shared" si="60"/>
        <v>313</v>
      </c>
      <c r="BR238" s="24">
        <v>8795</v>
      </c>
      <c r="BS238" s="3">
        <f t="shared" si="46"/>
        <v>8795</v>
      </c>
      <c r="BT238" s="3">
        <v>0</v>
      </c>
      <c r="BU238" s="40">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2">
        <v>37257</v>
      </c>
      <c r="DA238" s="6">
        <f t="shared" si="57"/>
        <v>11093.555555555555</v>
      </c>
      <c r="DB238" s="6">
        <f t="shared" si="47"/>
        <v>10710.916666666666</v>
      </c>
      <c r="DC238" s="84">
        <f t="shared" si="58"/>
        <v>8795</v>
      </c>
    </row>
    <row r="239" spans="2:107" x14ac:dyDescent="0.3">
      <c r="B239" s="58">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
        <f t="shared" si="59"/>
        <v>132</v>
      </c>
      <c r="BP239">
        <v>19</v>
      </c>
      <c r="BQ239" s="3">
        <f t="shared" si="60"/>
        <v>252</v>
      </c>
      <c r="BR239" s="24">
        <v>8526</v>
      </c>
      <c r="BS239" s="3">
        <f t="shared" si="46"/>
        <v>8526</v>
      </c>
      <c r="BT239" s="3">
        <v>0</v>
      </c>
      <c r="BU239" s="40">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2">
        <v>37288</v>
      </c>
      <c r="DA239" s="6">
        <f t="shared" si="57"/>
        <v>11059.277777777777</v>
      </c>
      <c r="DB239" s="6">
        <f t="shared" si="47"/>
        <v>10654</v>
      </c>
      <c r="DC239" s="84">
        <f t="shared" si="58"/>
        <v>8526</v>
      </c>
    </row>
    <row r="240" spans="2:107" x14ac:dyDescent="0.3">
      <c r="B240" s="58">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
        <f t="shared" si="59"/>
        <v>170</v>
      </c>
      <c r="BP240">
        <v>27</v>
      </c>
      <c r="BQ240" s="3">
        <f t="shared" si="60"/>
        <v>300</v>
      </c>
      <c r="BR240" s="24">
        <v>10638</v>
      </c>
      <c r="BS240" s="3">
        <f t="shared" si="46"/>
        <v>10638</v>
      </c>
      <c r="BT240" s="3">
        <v>0</v>
      </c>
      <c r="BU240" s="40">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2">
        <v>37316</v>
      </c>
      <c r="DA240" s="6">
        <f t="shared" si="57"/>
        <v>11081.833333333334</v>
      </c>
      <c r="DB240" s="6">
        <f t="shared" si="47"/>
        <v>10489.666666666666</v>
      </c>
      <c r="DC240" s="84">
        <f t="shared" si="58"/>
        <v>10638</v>
      </c>
    </row>
    <row r="241" spans="2:107" x14ac:dyDescent="0.3">
      <c r="B241" s="58">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
        <f t="shared" si="59"/>
        <v>134</v>
      </c>
      <c r="BP241">
        <v>10</v>
      </c>
      <c r="BQ241" s="3">
        <f t="shared" si="60"/>
        <v>187</v>
      </c>
      <c r="BR241" s="24">
        <v>8503</v>
      </c>
      <c r="BS241" s="3">
        <f t="shared" si="46"/>
        <v>8503</v>
      </c>
      <c r="BT241" s="3">
        <v>0</v>
      </c>
      <c r="BU241" s="40">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2">
        <v>37347</v>
      </c>
      <c r="DA241" s="6">
        <f t="shared" si="57"/>
        <v>11060.75</v>
      </c>
      <c r="DB241" s="6">
        <f t="shared" si="47"/>
        <v>10382.916666666666</v>
      </c>
      <c r="DC241" s="84">
        <f t="shared" si="58"/>
        <v>8503</v>
      </c>
    </row>
    <row r="242" spans="2:107" x14ac:dyDescent="0.3">
      <c r="B242" s="58">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
        <f t="shared" si="59"/>
        <v>151</v>
      </c>
      <c r="BP242">
        <v>48</v>
      </c>
      <c r="BQ242" s="3">
        <f t="shared" si="60"/>
        <v>205</v>
      </c>
      <c r="BR242" s="24">
        <v>8299</v>
      </c>
      <c r="BS242" s="3">
        <f t="shared" si="46"/>
        <v>8299</v>
      </c>
      <c r="BT242" s="3">
        <v>0</v>
      </c>
      <c r="BU242" s="40">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2">
        <v>37377</v>
      </c>
      <c r="DA242" s="6">
        <f t="shared" si="57"/>
        <v>10969.861111111111</v>
      </c>
      <c r="DB242" s="6">
        <f t="shared" si="47"/>
        <v>10305</v>
      </c>
      <c r="DC242" s="84">
        <f t="shared" si="58"/>
        <v>8299</v>
      </c>
    </row>
    <row r="243" spans="2:107" x14ac:dyDescent="0.3">
      <c r="B243" s="58">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
        <f t="shared" si="59"/>
        <v>178</v>
      </c>
      <c r="BP243">
        <v>17</v>
      </c>
      <c r="BQ243" s="3">
        <f t="shared" si="60"/>
        <v>283</v>
      </c>
      <c r="BR243" s="24">
        <v>11847</v>
      </c>
      <c r="BS243" s="3">
        <f t="shared" si="46"/>
        <v>11847</v>
      </c>
      <c r="BT243" s="3">
        <v>0</v>
      </c>
      <c r="BU243" s="40">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2">
        <v>37408</v>
      </c>
      <c r="DA243" s="6">
        <f t="shared" si="57"/>
        <v>11026.138888888889</v>
      </c>
      <c r="DB243" s="6">
        <f t="shared" si="47"/>
        <v>10273.5</v>
      </c>
      <c r="DC243" s="84">
        <f t="shared" si="58"/>
        <v>11847</v>
      </c>
    </row>
    <row r="244" spans="2:107" x14ac:dyDescent="0.3">
      <c r="B244" s="58">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
        <f t="shared" si="59"/>
        <v>167</v>
      </c>
      <c r="BP244">
        <v>34</v>
      </c>
      <c r="BQ244" s="3">
        <f t="shared" si="60"/>
        <v>255</v>
      </c>
      <c r="BR244" s="24">
        <v>9325</v>
      </c>
      <c r="BS244" s="3">
        <f t="shared" si="46"/>
        <v>9325</v>
      </c>
      <c r="BT244" s="3">
        <v>0</v>
      </c>
      <c r="BU244" s="40">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2">
        <v>37438</v>
      </c>
      <c r="DA244" s="6">
        <f t="shared" si="57"/>
        <v>10915.861111111111</v>
      </c>
      <c r="DB244" s="6">
        <f t="shared" si="47"/>
        <v>10174.083333333334</v>
      </c>
      <c r="DC244" s="84">
        <f t="shared" si="58"/>
        <v>9325</v>
      </c>
    </row>
    <row r="245" spans="2:107" x14ac:dyDescent="0.3">
      <c r="B245" s="58">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
        <f t="shared" si="59"/>
        <v>189</v>
      </c>
      <c r="BP245">
        <v>26</v>
      </c>
      <c r="BQ245" s="3">
        <f t="shared" si="60"/>
        <v>380</v>
      </c>
      <c r="BR245" s="24">
        <v>12834</v>
      </c>
      <c r="BS245" s="3">
        <f t="shared" si="46"/>
        <v>12834</v>
      </c>
      <c r="BT245" s="3">
        <v>0</v>
      </c>
      <c r="BU245" s="40">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2">
        <v>37469</v>
      </c>
      <c r="DA245" s="6">
        <f t="shared" si="57"/>
        <v>10961.888888888889</v>
      </c>
      <c r="DB245" s="6">
        <f t="shared" si="47"/>
        <v>10273.25</v>
      </c>
      <c r="DC245" s="84">
        <f t="shared" si="58"/>
        <v>12834</v>
      </c>
    </row>
    <row r="246" spans="2:107" x14ac:dyDescent="0.3">
      <c r="B246" s="58">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
        <f t="shared" si="59"/>
        <v>198</v>
      </c>
      <c r="BP246">
        <v>29</v>
      </c>
      <c r="BQ246" s="3">
        <f t="shared" si="60"/>
        <v>308</v>
      </c>
      <c r="BR246" s="24">
        <v>11168</v>
      </c>
      <c r="BS246" s="3">
        <f t="shared" si="46"/>
        <v>11168</v>
      </c>
      <c r="BT246" s="3">
        <v>0</v>
      </c>
      <c r="BU246" s="40">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2">
        <v>37500</v>
      </c>
      <c r="DA246" s="6">
        <f t="shared" si="57"/>
        <v>10950.611111111111</v>
      </c>
      <c r="DB246" s="6">
        <f t="shared" si="47"/>
        <v>9977.25</v>
      </c>
      <c r="DC246" s="84">
        <f t="shared" si="58"/>
        <v>11168</v>
      </c>
    </row>
    <row r="247" spans="2:107" x14ac:dyDescent="0.3">
      <c r="B247" s="58">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
        <f t="shared" si="59"/>
        <v>175</v>
      </c>
      <c r="BP247">
        <v>26</v>
      </c>
      <c r="BQ247" s="3">
        <f t="shared" si="60"/>
        <v>285</v>
      </c>
      <c r="BR247" s="24">
        <v>9697</v>
      </c>
      <c r="BS247" s="3">
        <f t="shared" si="46"/>
        <v>9697</v>
      </c>
      <c r="BT247" s="3">
        <v>0</v>
      </c>
      <c r="BU247" s="40">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2">
        <v>37530</v>
      </c>
      <c r="DA247" s="6">
        <f t="shared" si="57"/>
        <v>10934.638888888889</v>
      </c>
      <c r="DB247" s="6">
        <f t="shared" si="47"/>
        <v>9882.3333333333339</v>
      </c>
      <c r="DC247" s="84">
        <f t="shared" si="58"/>
        <v>9697</v>
      </c>
    </row>
    <row r="248" spans="2:107" x14ac:dyDescent="0.3">
      <c r="B248" s="58">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
        <f t="shared" si="59"/>
        <v>150</v>
      </c>
      <c r="BP248">
        <v>35</v>
      </c>
      <c r="BQ248" s="3">
        <f t="shared" si="60"/>
        <v>267</v>
      </c>
      <c r="BR248" s="24">
        <v>9867</v>
      </c>
      <c r="BS248" s="3">
        <f t="shared" si="46"/>
        <v>9867</v>
      </c>
      <c r="BT248" s="3">
        <v>0</v>
      </c>
      <c r="BU248" s="40">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2">
        <v>37561</v>
      </c>
      <c r="DA248" s="6">
        <f t="shared" si="57"/>
        <v>10992.305555555555</v>
      </c>
      <c r="DB248" s="6">
        <f t="shared" si="47"/>
        <v>9987.8333333333339</v>
      </c>
      <c r="DC248" s="84">
        <f t="shared" si="58"/>
        <v>9867</v>
      </c>
    </row>
    <row r="249" spans="2:107" x14ac:dyDescent="0.3">
      <c r="B249" s="58">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
        <f t="shared" si="59"/>
        <v>138</v>
      </c>
      <c r="BP249">
        <v>25</v>
      </c>
      <c r="BQ249" s="3">
        <f t="shared" si="60"/>
        <v>205</v>
      </c>
      <c r="BR249" s="24">
        <v>7352</v>
      </c>
      <c r="BS249" s="3">
        <f t="shared" si="46"/>
        <v>7352</v>
      </c>
      <c r="BT249" s="3">
        <v>0</v>
      </c>
      <c r="BU249" s="40">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2">
        <v>37591</v>
      </c>
      <c r="DA249" s="6">
        <f t="shared" si="57"/>
        <v>10986.75</v>
      </c>
      <c r="DB249" s="6">
        <f t="shared" si="47"/>
        <v>9737.5833333333339</v>
      </c>
      <c r="DC249" s="84">
        <f t="shared" si="58"/>
        <v>7352</v>
      </c>
    </row>
    <row r="250" spans="2:107" x14ac:dyDescent="0.3">
      <c r="B250" s="58">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
        <f t="shared" si="59"/>
        <v>114</v>
      </c>
      <c r="BP250">
        <v>39</v>
      </c>
      <c r="BQ250" s="3">
        <f t="shared" si="60"/>
        <v>185</v>
      </c>
      <c r="BR250" s="24">
        <v>8351</v>
      </c>
      <c r="BS250" s="3">
        <f t="shared" si="46"/>
        <v>8351</v>
      </c>
      <c r="BT250" s="3">
        <v>0</v>
      </c>
      <c r="BU250" s="40">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2">
        <v>37622</v>
      </c>
      <c r="DA250" s="6">
        <f t="shared" si="57"/>
        <v>10785.444444444445</v>
      </c>
      <c r="DB250" s="6">
        <f t="shared" si="47"/>
        <v>9700.5833333333339</v>
      </c>
      <c r="DC250" s="84">
        <f t="shared" si="58"/>
        <v>8351</v>
      </c>
    </row>
    <row r="251" spans="2:107" x14ac:dyDescent="0.3">
      <c r="B251" s="58">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
        <f t="shared" si="59"/>
        <v>118</v>
      </c>
      <c r="BP251">
        <v>16</v>
      </c>
      <c r="BQ251" s="3">
        <f t="shared" si="60"/>
        <v>212</v>
      </c>
      <c r="BR251" s="24">
        <v>8501</v>
      </c>
      <c r="BS251" s="3">
        <f t="shared" si="46"/>
        <v>8501</v>
      </c>
      <c r="BT251" s="3">
        <v>0</v>
      </c>
      <c r="BU251" s="40">
        <v>37674</v>
      </c>
      <c r="BW251">
        <f t="shared" si="48"/>
        <v>116382</v>
      </c>
      <c r="BX251" s="25">
        <f t="shared" si="55"/>
        <v>-8.9684625492772674E-2</v>
      </c>
      <c r="BY251" s="6">
        <v>5072</v>
      </c>
      <c r="BZ251">
        <f t="shared" si="54"/>
        <v>3429</v>
      </c>
      <c r="CA251">
        <f t="shared" si="56"/>
        <v>37062</v>
      </c>
      <c r="CD251">
        <f t="shared" si="49"/>
        <v>23276</v>
      </c>
      <c r="CE251">
        <f t="shared" si="50"/>
        <v>16727</v>
      </c>
      <c r="CF251">
        <f t="shared" si="51"/>
        <v>5461</v>
      </c>
      <c r="CG251">
        <f t="shared" si="52"/>
        <v>4226</v>
      </c>
      <c r="CH251">
        <f t="shared" si="53"/>
        <v>5077</v>
      </c>
      <c r="CZ251" s="82">
        <v>37653</v>
      </c>
      <c r="DA251" s="6">
        <f t="shared" si="57"/>
        <v>10738.583333333334</v>
      </c>
      <c r="DB251" s="6">
        <f t="shared" si="47"/>
        <v>9698.5</v>
      </c>
      <c r="DC251" s="84">
        <f t="shared" si="58"/>
        <v>8501</v>
      </c>
    </row>
    <row r="252" spans="2:107" x14ac:dyDescent="0.3">
      <c r="B252" s="58">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
        <f t="shared" si="59"/>
        <v>167</v>
      </c>
      <c r="BP252">
        <v>22</v>
      </c>
      <c r="BQ252" s="3">
        <f t="shared" si="60"/>
        <v>271</v>
      </c>
      <c r="BR252" s="24">
        <v>10904</v>
      </c>
      <c r="BS252" s="3">
        <f t="shared" si="46"/>
        <v>10904</v>
      </c>
      <c r="BT252" s="3">
        <v>0</v>
      </c>
      <c r="BU252" s="40">
        <v>37709</v>
      </c>
      <c r="BW252">
        <f t="shared" si="48"/>
        <v>116648</v>
      </c>
      <c r="BX252" s="25">
        <f t="shared" si="55"/>
        <v>-7.3310241825288336E-2</v>
      </c>
      <c r="BY252" s="6">
        <v>7155</v>
      </c>
      <c r="BZ252">
        <f t="shared" si="54"/>
        <v>3749</v>
      </c>
      <c r="CA252">
        <f t="shared" si="56"/>
        <v>38110</v>
      </c>
      <c r="CD252">
        <f t="shared" si="49"/>
        <v>23736</v>
      </c>
      <c r="CE252">
        <f t="shared" si="50"/>
        <v>16766</v>
      </c>
      <c r="CF252">
        <f t="shared" si="51"/>
        <v>5486</v>
      </c>
      <c r="CG252">
        <f t="shared" si="52"/>
        <v>4251</v>
      </c>
      <c r="CH252">
        <f t="shared" si="53"/>
        <v>5145</v>
      </c>
      <c r="CZ252" s="82">
        <v>37681</v>
      </c>
      <c r="DA252" s="6">
        <f t="shared" si="57"/>
        <v>10751.305555555555</v>
      </c>
      <c r="DB252" s="6">
        <f t="shared" si="47"/>
        <v>9720.6666666666661</v>
      </c>
      <c r="DC252" s="84">
        <f t="shared" si="58"/>
        <v>10904</v>
      </c>
    </row>
    <row r="253" spans="2:107" x14ac:dyDescent="0.3">
      <c r="B253" s="58">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
        <f t="shared" si="59"/>
        <v>100</v>
      </c>
      <c r="BP253">
        <v>17</v>
      </c>
      <c r="BQ253" s="3">
        <f t="shared" si="60"/>
        <v>215</v>
      </c>
      <c r="BR253" s="24">
        <v>8326</v>
      </c>
      <c r="BS253" s="3">
        <f t="shared" si="46"/>
        <v>8326</v>
      </c>
      <c r="BT253" s="3">
        <v>0</v>
      </c>
      <c r="BU253" s="40">
        <v>37737</v>
      </c>
      <c r="BW253">
        <f t="shared" si="48"/>
        <v>116471</v>
      </c>
      <c r="BX253" s="25">
        <f t="shared" si="55"/>
        <v>-6.5203258557727017E-2</v>
      </c>
      <c r="BY253" s="6">
        <v>6009</v>
      </c>
      <c r="BZ253">
        <f t="shared" si="54"/>
        <v>2317</v>
      </c>
      <c r="CA253">
        <f t="shared" si="56"/>
        <v>38813</v>
      </c>
      <c r="CD253">
        <f t="shared" si="49"/>
        <v>24079</v>
      </c>
      <c r="CE253">
        <f t="shared" si="50"/>
        <v>16859</v>
      </c>
      <c r="CF253">
        <f t="shared" si="51"/>
        <v>5389</v>
      </c>
      <c r="CG253">
        <f t="shared" si="52"/>
        <v>4289</v>
      </c>
      <c r="CH253">
        <f t="shared" si="53"/>
        <v>5145</v>
      </c>
      <c r="CZ253" s="82">
        <v>37712</v>
      </c>
      <c r="DA253" s="6">
        <f t="shared" si="57"/>
        <v>10634</v>
      </c>
      <c r="DB253" s="6">
        <f t="shared" si="47"/>
        <v>9705.9166666666661</v>
      </c>
      <c r="DC253" s="84">
        <f t="shared" si="58"/>
        <v>8326</v>
      </c>
    </row>
    <row r="254" spans="2:107" x14ac:dyDescent="0.3">
      <c r="B254" s="58">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
        <f t="shared" si="59"/>
        <v>130</v>
      </c>
      <c r="BP254" s="6">
        <v>21</v>
      </c>
      <c r="BQ254" s="3">
        <f t="shared" si="60"/>
        <v>246</v>
      </c>
      <c r="BR254" s="24">
        <v>10059</v>
      </c>
      <c r="BS254" s="3">
        <f t="shared" si="46"/>
        <v>10059</v>
      </c>
      <c r="BT254" s="3">
        <v>0</v>
      </c>
      <c r="BU254" s="40">
        <v>37772</v>
      </c>
      <c r="BW254">
        <f t="shared" si="48"/>
        <v>118231</v>
      </c>
      <c r="BX254" s="25">
        <f t="shared" si="55"/>
        <v>-4.3902636260714889E-2</v>
      </c>
      <c r="BY254" s="6">
        <v>4331</v>
      </c>
      <c r="BZ254">
        <f t="shared" si="54"/>
        <v>5728</v>
      </c>
      <c r="CA254">
        <f t="shared" si="56"/>
        <v>43153</v>
      </c>
      <c r="CD254">
        <f t="shared" si="49"/>
        <v>24821</v>
      </c>
      <c r="CE254">
        <f t="shared" si="50"/>
        <v>17117</v>
      </c>
      <c r="CF254">
        <f t="shared" si="51"/>
        <v>5378</v>
      </c>
      <c r="CG254">
        <f t="shared" si="52"/>
        <v>4415</v>
      </c>
      <c r="CH254">
        <f t="shared" si="53"/>
        <v>5254</v>
      </c>
      <c r="CZ254" s="82">
        <v>37742</v>
      </c>
      <c r="DA254" s="6">
        <f t="shared" si="57"/>
        <v>10639.611111111111</v>
      </c>
      <c r="DB254" s="6">
        <f t="shared" si="47"/>
        <v>9852.5833333333339</v>
      </c>
      <c r="DC254" s="84">
        <f t="shared" si="58"/>
        <v>10059</v>
      </c>
    </row>
    <row r="255" spans="2:107" x14ac:dyDescent="0.3">
      <c r="B255" s="58">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
        <f t="shared" si="59"/>
        <v>123</v>
      </c>
      <c r="BP255">
        <v>23</v>
      </c>
      <c r="BQ255" s="3">
        <f t="shared" si="60"/>
        <v>245</v>
      </c>
      <c r="BR255" s="24">
        <v>9447</v>
      </c>
      <c r="BS255" s="3">
        <f t="shared" si="46"/>
        <v>9447</v>
      </c>
      <c r="BT255" s="3">
        <v>0</v>
      </c>
      <c r="BU255" s="40">
        <v>37800</v>
      </c>
      <c r="BW255">
        <f t="shared" si="48"/>
        <v>115831</v>
      </c>
      <c r="BX255" s="25">
        <f t="shared" si="55"/>
        <v>-6.043866906766604E-2</v>
      </c>
      <c r="BY255" s="6">
        <v>6952</v>
      </c>
      <c r="BZ255">
        <f t="shared" si="54"/>
        <v>2495</v>
      </c>
      <c r="CA255">
        <f t="shared" si="56"/>
        <v>39941</v>
      </c>
      <c r="CD255">
        <f t="shared" si="49"/>
        <v>24592</v>
      </c>
      <c r="CE255">
        <f t="shared" si="50"/>
        <v>16812</v>
      </c>
      <c r="CF255">
        <f t="shared" si="51"/>
        <v>5273</v>
      </c>
      <c r="CG255">
        <f t="shared" si="52"/>
        <v>4426</v>
      </c>
      <c r="CH255">
        <f t="shared" si="53"/>
        <v>5135</v>
      </c>
      <c r="CZ255" s="82">
        <v>37773</v>
      </c>
      <c r="DA255" s="6">
        <f t="shared" si="57"/>
        <v>10588.25</v>
      </c>
      <c r="DB255" s="6">
        <f t="shared" si="47"/>
        <v>9652.5833333333339</v>
      </c>
      <c r="DC255" s="84">
        <f t="shared" si="58"/>
        <v>9447</v>
      </c>
    </row>
    <row r="256" spans="2:107" x14ac:dyDescent="0.3">
      <c r="B256" s="58">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
        <f t="shared" si="59"/>
        <v>116</v>
      </c>
      <c r="BP256">
        <v>20</v>
      </c>
      <c r="BQ256" s="3">
        <f t="shared" si="60"/>
        <v>213</v>
      </c>
      <c r="BR256" s="24">
        <v>9576</v>
      </c>
      <c r="BS256" s="3">
        <f t="shared" si="46"/>
        <v>9576</v>
      </c>
      <c r="BT256" s="3">
        <v>0</v>
      </c>
      <c r="BU256" s="40">
        <v>37828</v>
      </c>
      <c r="BW256">
        <f t="shared" ref="BW256:BW262" si="61">SUM(BR245:BR256)</f>
        <v>116082</v>
      </c>
      <c r="BX256" s="25">
        <f t="shared" ref="BX256:BX263" si="62">(BW256/BW244)-1</f>
        <v>-4.9201811793036176E-2</v>
      </c>
      <c r="BY256" s="6">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2">
        <v>37803</v>
      </c>
      <c r="DA256" s="6">
        <f t="shared" si="57"/>
        <v>10467.138888888889</v>
      </c>
      <c r="DB256" s="6">
        <f t="shared" si="47"/>
        <v>9673.5</v>
      </c>
      <c r="DC256" s="84">
        <f t="shared" si="58"/>
        <v>9576</v>
      </c>
    </row>
    <row r="257" spans="2:107" x14ac:dyDescent="0.3">
      <c r="B257" s="58">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
        <f t="shared" si="59"/>
        <v>163</v>
      </c>
      <c r="BP257">
        <v>34</v>
      </c>
      <c r="BQ257" s="3">
        <f t="shared" si="60"/>
        <v>646</v>
      </c>
      <c r="BR257" s="1">
        <v>13093</v>
      </c>
      <c r="BS257" s="3">
        <f t="shared" si="46"/>
        <v>13093</v>
      </c>
      <c r="BT257" s="3">
        <v>0</v>
      </c>
      <c r="BU257" s="40">
        <v>37863</v>
      </c>
      <c r="BW257">
        <f t="shared" si="61"/>
        <v>116341</v>
      </c>
      <c r="BX257" s="25">
        <f t="shared" si="62"/>
        <v>-5.6278847167806401E-2</v>
      </c>
      <c r="BY257" s="6">
        <v>7744</v>
      </c>
      <c r="BZ257">
        <f t="shared" si="63"/>
        <v>5349</v>
      </c>
      <c r="CA257">
        <f t="shared" si="64"/>
        <v>39494</v>
      </c>
      <c r="CD257">
        <f t="shared" si="65"/>
        <v>25092</v>
      </c>
      <c r="CE257">
        <f t="shared" si="66"/>
        <v>16922</v>
      </c>
      <c r="CF257">
        <f t="shared" si="67"/>
        <v>5181</v>
      </c>
      <c r="CG257">
        <f t="shared" si="52"/>
        <v>4244</v>
      </c>
      <c r="CH257">
        <f t="shared" si="53"/>
        <v>5100</v>
      </c>
      <c r="CZ257" s="82">
        <v>37834</v>
      </c>
      <c r="DA257" s="6">
        <f t="shared" si="57"/>
        <v>10504.166666666666</v>
      </c>
      <c r="DB257" s="6">
        <f t="shared" si="47"/>
        <v>9695.0833333333339</v>
      </c>
      <c r="DC257" s="84">
        <f t="shared" si="58"/>
        <v>13093</v>
      </c>
    </row>
    <row r="258" spans="2:107" x14ac:dyDescent="0.3">
      <c r="B258" s="58">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
        <f t="shared" si="59"/>
        <v>144</v>
      </c>
      <c r="BP258">
        <v>37</v>
      </c>
      <c r="BQ258" s="3">
        <f t="shared" si="60"/>
        <v>273</v>
      </c>
      <c r="BR258" s="24">
        <v>11480</v>
      </c>
      <c r="BS258" s="3">
        <f t="shared" si="46"/>
        <v>11480</v>
      </c>
      <c r="BT258" s="3">
        <v>0</v>
      </c>
      <c r="BU258" s="40">
        <v>37891</v>
      </c>
      <c r="BW258">
        <f t="shared" si="61"/>
        <v>116653</v>
      </c>
      <c r="BX258" s="25">
        <f t="shared" si="62"/>
        <v>-2.5675077467906204E-2</v>
      </c>
      <c r="BY258" s="6">
        <v>6636</v>
      </c>
      <c r="BZ258">
        <f t="shared" si="63"/>
        <v>4844</v>
      </c>
      <c r="CA258">
        <f t="shared" si="64"/>
        <v>38429</v>
      </c>
      <c r="CD258">
        <f t="shared" si="65"/>
        <v>25316</v>
      </c>
      <c r="CE258">
        <f t="shared" si="66"/>
        <v>17036</v>
      </c>
      <c r="CF258">
        <f t="shared" si="67"/>
        <v>5181</v>
      </c>
      <c r="CG258">
        <f t="shared" si="52"/>
        <v>4279</v>
      </c>
      <c r="CH258">
        <f t="shared" si="53"/>
        <v>5086</v>
      </c>
      <c r="CZ258" s="82">
        <v>37865</v>
      </c>
      <c r="DA258" s="6">
        <f t="shared" si="57"/>
        <v>10365.666666666666</v>
      </c>
      <c r="DB258" s="6">
        <f t="shared" si="47"/>
        <v>9721.0833333333339</v>
      </c>
      <c r="DC258" s="84">
        <f t="shared" si="58"/>
        <v>11480</v>
      </c>
    </row>
    <row r="259" spans="2:107" x14ac:dyDescent="0.3">
      <c r="B259" s="58">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
        <f t="shared" si="59"/>
        <v>132</v>
      </c>
      <c r="BP259">
        <v>20</v>
      </c>
      <c r="BQ259" s="3">
        <f t="shared" si="60"/>
        <v>264</v>
      </c>
      <c r="BR259" s="24">
        <v>10256</v>
      </c>
      <c r="BS259" s="3">
        <f t="shared" si="46"/>
        <v>10256</v>
      </c>
      <c r="BT259" s="3">
        <v>0</v>
      </c>
      <c r="BU259" s="40">
        <v>37919</v>
      </c>
      <c r="BW259">
        <f t="shared" si="61"/>
        <v>117212</v>
      </c>
      <c r="BX259" s="25">
        <f t="shared" si="62"/>
        <v>-1.1603197625392081E-2</v>
      </c>
      <c r="BY259" s="6">
        <v>7051</v>
      </c>
      <c r="BZ259">
        <f t="shared" si="63"/>
        <v>3205</v>
      </c>
      <c r="CA259">
        <f t="shared" si="64"/>
        <v>42214</v>
      </c>
      <c r="CD259">
        <f t="shared" si="65"/>
        <v>25622</v>
      </c>
      <c r="CE259">
        <f t="shared" si="66"/>
        <v>17228</v>
      </c>
      <c r="CF259">
        <f t="shared" si="67"/>
        <v>5139</v>
      </c>
      <c r="CG259">
        <f t="shared" si="52"/>
        <v>4301</v>
      </c>
      <c r="CH259">
        <f t="shared" si="53"/>
        <v>5110</v>
      </c>
      <c r="CZ259" s="82">
        <v>37895</v>
      </c>
      <c r="DA259" s="6">
        <f t="shared" si="57"/>
        <v>10327.666666666666</v>
      </c>
      <c r="DB259" s="6">
        <f t="shared" si="47"/>
        <v>9767.6666666666661</v>
      </c>
      <c r="DC259" s="84">
        <f t="shared" si="58"/>
        <v>10256</v>
      </c>
    </row>
    <row r="260" spans="2:107" x14ac:dyDescent="0.3">
      <c r="B260" s="58">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
        <f t="shared" si="59"/>
        <v>159</v>
      </c>
      <c r="BP260">
        <v>33</v>
      </c>
      <c r="BQ260" s="3">
        <f t="shared" si="60"/>
        <v>245</v>
      </c>
      <c r="BR260" s="24">
        <v>10617</v>
      </c>
      <c r="BS260" s="3">
        <f t="shared" si="46"/>
        <v>10617</v>
      </c>
      <c r="BT260" s="3">
        <v>0</v>
      </c>
      <c r="BU260" s="40">
        <v>37954</v>
      </c>
      <c r="BW260">
        <f t="shared" si="61"/>
        <v>117962</v>
      </c>
      <c r="BX260" s="25">
        <f t="shared" si="62"/>
        <v>-1.578587281192112E-2</v>
      </c>
      <c r="BY260" s="6">
        <v>6289</v>
      </c>
      <c r="BZ260">
        <f t="shared" si="63"/>
        <v>4328</v>
      </c>
      <c r="CA260">
        <f t="shared" si="64"/>
        <v>43647</v>
      </c>
      <c r="CD260">
        <f t="shared" si="65"/>
        <v>25984</v>
      </c>
      <c r="CE260">
        <f t="shared" si="66"/>
        <v>17335</v>
      </c>
      <c r="CF260">
        <f t="shared" si="67"/>
        <v>5175</v>
      </c>
      <c r="CG260">
        <f t="shared" si="52"/>
        <v>4362</v>
      </c>
      <c r="CH260">
        <f t="shared" si="53"/>
        <v>5091</v>
      </c>
      <c r="CZ260" s="82">
        <v>37926</v>
      </c>
      <c r="DA260" s="6">
        <f t="shared" si="57"/>
        <v>10381.472222222223</v>
      </c>
      <c r="DB260" s="6">
        <f t="shared" si="47"/>
        <v>9830.1666666666661</v>
      </c>
      <c r="DC260" s="84">
        <f t="shared" si="58"/>
        <v>10617</v>
      </c>
    </row>
    <row r="261" spans="2:107" x14ac:dyDescent="0.3">
      <c r="B261" s="58">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
        <f t="shared" si="59"/>
        <v>99</v>
      </c>
      <c r="BP261">
        <v>16</v>
      </c>
      <c r="BQ261" s="3">
        <f t="shared" si="60"/>
        <v>172</v>
      </c>
      <c r="BR261" s="24">
        <v>7932</v>
      </c>
      <c r="BS261" s="3">
        <f t="shared" ref="BS261:BS269" si="68">SUM(D261:BQ261)-BO261</f>
        <v>7932</v>
      </c>
      <c r="BT261" s="3">
        <v>0</v>
      </c>
      <c r="BU261" s="40">
        <v>37982</v>
      </c>
      <c r="BW261">
        <f t="shared" si="61"/>
        <v>118542</v>
      </c>
      <c r="BX261" s="25">
        <f t="shared" si="62"/>
        <v>1.447142086931219E-2</v>
      </c>
      <c r="BY261" s="6">
        <v>4926</v>
      </c>
      <c r="BZ261">
        <f t="shared" si="63"/>
        <v>3006</v>
      </c>
      <c r="CA261">
        <f t="shared" si="64"/>
        <v>45239</v>
      </c>
      <c r="CD261">
        <f t="shared" si="65"/>
        <v>26269</v>
      </c>
      <c r="CE261">
        <f t="shared" si="66"/>
        <v>17350</v>
      </c>
      <c r="CF261">
        <f t="shared" si="67"/>
        <v>5189</v>
      </c>
      <c r="CG261">
        <f t="shared" si="52"/>
        <v>4396</v>
      </c>
      <c r="CH261">
        <f t="shared" si="53"/>
        <v>5113</v>
      </c>
      <c r="CZ261" s="82">
        <v>37956</v>
      </c>
      <c r="DA261" s="6">
        <f t="shared" si="57"/>
        <v>10370.361111111111</v>
      </c>
      <c r="DB261" s="6">
        <f t="shared" si="47"/>
        <v>9878.5</v>
      </c>
      <c r="DC261" s="84">
        <f t="shared" si="58"/>
        <v>7932</v>
      </c>
    </row>
    <row r="262" spans="2:107" x14ac:dyDescent="0.3">
      <c r="B262" s="58">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
        <f t="shared" si="59"/>
        <v>152</v>
      </c>
      <c r="BP262">
        <v>35</v>
      </c>
      <c r="BQ262" s="3">
        <f t="shared" si="60"/>
        <v>221</v>
      </c>
      <c r="BR262" s="24">
        <v>10626</v>
      </c>
      <c r="BS262" s="3">
        <f t="shared" si="68"/>
        <v>10626</v>
      </c>
      <c r="BT262" s="3">
        <v>0</v>
      </c>
      <c r="BU262" s="40">
        <v>38017</v>
      </c>
      <c r="BW262">
        <f t="shared" si="61"/>
        <v>120817</v>
      </c>
      <c r="BX262" s="25">
        <f t="shared" si="62"/>
        <v>3.7884319671497524E-2</v>
      </c>
      <c r="BY262" s="6">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2">
        <v>37987</v>
      </c>
      <c r="DA262" s="6">
        <f t="shared" si="57"/>
        <v>10159.861111111111</v>
      </c>
      <c r="DB262" s="6">
        <f t="shared" si="47"/>
        <v>10068.083333333334</v>
      </c>
      <c r="DC262" s="84">
        <f t="shared" si="58"/>
        <v>10626</v>
      </c>
    </row>
    <row r="263" spans="2:107" x14ac:dyDescent="0.3">
      <c r="B263" s="58">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
        <f t="shared" si="59"/>
        <v>120</v>
      </c>
      <c r="BP263">
        <v>24</v>
      </c>
      <c r="BQ263" s="3">
        <f t="shared" si="60"/>
        <v>209</v>
      </c>
      <c r="BR263" s="24">
        <v>9301</v>
      </c>
      <c r="BS263" s="3">
        <f t="shared" si="68"/>
        <v>9301</v>
      </c>
      <c r="BT263" s="3">
        <v>0</v>
      </c>
      <c r="BU263" s="40">
        <v>38045</v>
      </c>
      <c r="BW263">
        <f t="shared" ref="BW263:BW269" si="73">SUM(BR252:BR263)</f>
        <v>121617</v>
      </c>
      <c r="BX263" s="25">
        <f t="shared" si="62"/>
        <v>4.4981182657111818E-2</v>
      </c>
      <c r="BY263" s="41">
        <v>4811</v>
      </c>
      <c r="BZ263" s="37">
        <f t="shared" si="69"/>
        <v>4490</v>
      </c>
      <c r="CA263" s="37">
        <f t="shared" si="64"/>
        <v>48531</v>
      </c>
      <c r="CD263">
        <f t="shared" si="70"/>
        <v>27184</v>
      </c>
      <c r="CE263">
        <f t="shared" si="71"/>
        <v>17860</v>
      </c>
      <c r="CF263">
        <f t="shared" si="72"/>
        <v>5301</v>
      </c>
      <c r="CG263">
        <f t="shared" si="52"/>
        <v>4502</v>
      </c>
      <c r="CH263">
        <f t="shared" si="53"/>
        <v>5183</v>
      </c>
      <c r="CZ263" s="82">
        <v>38018</v>
      </c>
      <c r="DA263" s="6">
        <f t="shared" si="57"/>
        <v>10162.416666666666</v>
      </c>
      <c r="DB263" s="6">
        <f t="shared" si="47"/>
        <v>10134.75</v>
      </c>
      <c r="DC263" s="84">
        <f t="shared" si="58"/>
        <v>9301</v>
      </c>
    </row>
    <row r="264" spans="2:107" x14ac:dyDescent="0.3">
      <c r="B264" s="58">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
        <f t="shared" si="59"/>
        <v>132</v>
      </c>
      <c r="BP264">
        <v>9</v>
      </c>
      <c r="BQ264" s="3">
        <f t="shared" si="60"/>
        <v>253</v>
      </c>
      <c r="BR264" s="24">
        <v>9656</v>
      </c>
      <c r="BS264" s="3">
        <f t="shared" si="68"/>
        <v>9656</v>
      </c>
      <c r="BT264" s="3">
        <v>0</v>
      </c>
      <c r="BU264" s="39">
        <v>38073</v>
      </c>
      <c r="BW264">
        <f t="shared" si="73"/>
        <v>120369</v>
      </c>
      <c r="BX264" s="25">
        <f t="shared" ref="BX264:BX269" si="74">(BW264/BW252)-1</f>
        <v>3.1899389616624418E-2</v>
      </c>
      <c r="BY264" s="41">
        <v>6115</v>
      </c>
      <c r="BZ264" s="37">
        <f t="shared" si="69"/>
        <v>3541</v>
      </c>
      <c r="CA264" s="37">
        <f t="shared" ref="CA264:CA269" si="75">SUM(BZ253:BZ264)</f>
        <v>48323</v>
      </c>
      <c r="CD264">
        <f t="shared" si="70"/>
        <v>27062</v>
      </c>
      <c r="CE264">
        <f t="shared" si="71"/>
        <v>17757</v>
      </c>
      <c r="CF264">
        <f t="shared" si="72"/>
        <v>5227</v>
      </c>
      <c r="CG264">
        <f t="shared" si="52"/>
        <v>4443</v>
      </c>
      <c r="CH264">
        <f t="shared" si="53"/>
        <v>5056</v>
      </c>
      <c r="CZ264" s="82">
        <v>38047</v>
      </c>
      <c r="DA264" s="6">
        <f t="shared" si="57"/>
        <v>10080.361111111111</v>
      </c>
      <c r="DB264" s="6">
        <f t="shared" si="47"/>
        <v>10030.75</v>
      </c>
      <c r="DC264" s="84">
        <f t="shared" si="58"/>
        <v>9656</v>
      </c>
    </row>
    <row r="265" spans="2:107" x14ac:dyDescent="0.3">
      <c r="B265" s="58">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
        <f t="shared" si="59"/>
        <v>106</v>
      </c>
      <c r="BP265">
        <v>20</v>
      </c>
      <c r="BQ265" s="3">
        <f t="shared" si="60"/>
        <v>277</v>
      </c>
      <c r="BR265" s="24">
        <v>9157</v>
      </c>
      <c r="BS265" s="3">
        <f t="shared" si="68"/>
        <v>9157</v>
      </c>
      <c r="BT265" s="3">
        <v>0</v>
      </c>
      <c r="BU265" s="39">
        <v>38101</v>
      </c>
      <c r="BW265">
        <f t="shared" si="73"/>
        <v>121200</v>
      </c>
      <c r="BX265" s="25">
        <f t="shared" si="74"/>
        <v>4.0602381708751523E-2</v>
      </c>
      <c r="BY265" s="41">
        <v>4765</v>
      </c>
      <c r="BZ265" s="37">
        <f t="shared" si="69"/>
        <v>4392</v>
      </c>
      <c r="CA265" s="37">
        <f t="shared" si="75"/>
        <v>50398</v>
      </c>
      <c r="CD265">
        <f t="shared" si="70"/>
        <v>27238</v>
      </c>
      <c r="CE265">
        <f t="shared" si="71"/>
        <v>17840</v>
      </c>
      <c r="CF265">
        <f t="shared" si="72"/>
        <v>5227</v>
      </c>
      <c r="CG265">
        <f t="shared" si="52"/>
        <v>4461</v>
      </c>
      <c r="CH265">
        <f t="shared" si="53"/>
        <v>5104</v>
      </c>
      <c r="CZ265" s="82">
        <v>38078</v>
      </c>
      <c r="DA265" s="6">
        <f t="shared" si="57"/>
        <v>10062.944444444445</v>
      </c>
      <c r="DB265" s="6">
        <f t="shared" si="47"/>
        <v>10100</v>
      </c>
      <c r="DC265" s="84">
        <f t="shared" si="58"/>
        <v>9157</v>
      </c>
    </row>
    <row r="266" spans="2:107" x14ac:dyDescent="0.3">
      <c r="B266" s="58">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
        <f t="shared" si="59"/>
        <v>160</v>
      </c>
      <c r="BP266">
        <v>21</v>
      </c>
      <c r="BQ266" s="3">
        <f t="shared" si="60"/>
        <v>311</v>
      </c>
      <c r="BR266" s="24">
        <v>11468</v>
      </c>
      <c r="BS266" s="3">
        <f t="shared" si="68"/>
        <v>11468</v>
      </c>
      <c r="BT266" s="3">
        <v>0</v>
      </c>
      <c r="BU266" s="39">
        <v>38136</v>
      </c>
      <c r="BW266">
        <f t="shared" si="73"/>
        <v>122609</v>
      </c>
      <c r="BX266" s="25">
        <f t="shared" si="74"/>
        <v>3.7029205538310572E-2</v>
      </c>
      <c r="BY266" s="41">
        <v>4655</v>
      </c>
      <c r="BZ266" s="37">
        <f t="shared" si="69"/>
        <v>6813</v>
      </c>
      <c r="CA266" s="37">
        <f t="shared" si="75"/>
        <v>51483</v>
      </c>
      <c r="CD266">
        <f t="shared" si="70"/>
        <v>27671</v>
      </c>
      <c r="CE266">
        <f t="shared" si="71"/>
        <v>18113</v>
      </c>
      <c r="CF266">
        <f t="shared" si="72"/>
        <v>5345</v>
      </c>
      <c r="CG266">
        <f t="shared" si="52"/>
        <v>4493</v>
      </c>
      <c r="CH266">
        <f t="shared" si="53"/>
        <v>5095</v>
      </c>
      <c r="CZ266" s="82">
        <v>38108</v>
      </c>
      <c r="DA266" s="6">
        <f t="shared" si="57"/>
        <v>10125</v>
      </c>
      <c r="DB266" s="6">
        <f t="shared" si="47"/>
        <v>10217.416666666666</v>
      </c>
      <c r="DC266" s="84">
        <f t="shared" si="58"/>
        <v>11468</v>
      </c>
    </row>
    <row r="267" spans="2:107" x14ac:dyDescent="0.3">
      <c r="B267" s="58">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
        <f t="shared" si="59"/>
        <v>121</v>
      </c>
      <c r="BP267">
        <v>16</v>
      </c>
      <c r="BQ267" s="3">
        <f t="shared" si="60"/>
        <v>288</v>
      </c>
      <c r="BR267" s="24">
        <v>10322</v>
      </c>
      <c r="BS267" s="3">
        <f t="shared" si="68"/>
        <v>10322</v>
      </c>
      <c r="BT267" s="3">
        <v>0</v>
      </c>
      <c r="BU267" s="39">
        <v>38203</v>
      </c>
      <c r="BW267">
        <f>SUM(BR256:BR267)</f>
        <v>123484</v>
      </c>
      <c r="BX267" s="25">
        <f t="shared" si="74"/>
        <v>6.6070395662646497E-2</v>
      </c>
      <c r="BY267" s="41">
        <v>6258</v>
      </c>
      <c r="BZ267" s="37">
        <f t="shared" si="69"/>
        <v>4064</v>
      </c>
      <c r="CA267" s="37">
        <f t="shared" si="75"/>
        <v>53052</v>
      </c>
      <c r="CD267">
        <f t="shared" si="70"/>
        <v>27949</v>
      </c>
      <c r="CE267">
        <f t="shared" si="71"/>
        <v>18201</v>
      </c>
      <c r="CF267">
        <f t="shared" si="72"/>
        <v>5416</v>
      </c>
      <c r="CG267">
        <f t="shared" si="52"/>
        <v>4532</v>
      </c>
      <c r="CH267">
        <f t="shared" si="53"/>
        <v>5103</v>
      </c>
      <c r="CZ267" s="82">
        <v>38139</v>
      </c>
      <c r="DA267" s="6">
        <f t="shared" si="57"/>
        <v>10072.138888888889</v>
      </c>
      <c r="DB267" s="6">
        <f t="shared" si="47"/>
        <v>10290.333333333334</v>
      </c>
      <c r="DC267" s="84">
        <f t="shared" si="58"/>
        <v>10322</v>
      </c>
    </row>
    <row r="268" spans="2:107" x14ac:dyDescent="0.3">
      <c r="B268" s="58">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
        <f t="shared" si="59"/>
        <v>164</v>
      </c>
      <c r="BP268">
        <v>26</v>
      </c>
      <c r="BQ268" s="3">
        <f t="shared" si="60"/>
        <v>392</v>
      </c>
      <c r="BR268" s="24">
        <v>13936</v>
      </c>
      <c r="BS268" s="3">
        <f t="shared" si="68"/>
        <v>13936</v>
      </c>
      <c r="BT268" s="3">
        <v>0</v>
      </c>
      <c r="BU268" s="39">
        <v>38199</v>
      </c>
      <c r="BW268">
        <f t="shared" si="73"/>
        <v>127844</v>
      </c>
      <c r="BX268" s="25">
        <f t="shared" si="74"/>
        <v>0.10132492548370986</v>
      </c>
      <c r="BY268" s="41">
        <v>5368</v>
      </c>
      <c r="BZ268" s="37">
        <f t="shared" ref="BZ268:BZ273" si="76">BR268-BY268</f>
        <v>8568</v>
      </c>
      <c r="CA268" s="37">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2">
        <v>38169</v>
      </c>
      <c r="DA268" s="6">
        <f t="shared" si="57"/>
        <v>10167.083333333334</v>
      </c>
      <c r="DB268" s="6">
        <f t="shared" si="47"/>
        <v>10653.666666666666</v>
      </c>
      <c r="DC268" s="84">
        <f t="shared" si="58"/>
        <v>13936</v>
      </c>
    </row>
    <row r="269" spans="2:107" x14ac:dyDescent="0.3">
      <c r="B269" s="58">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
        <f t="shared" si="59"/>
        <v>128</v>
      </c>
      <c r="BP269">
        <v>29</v>
      </c>
      <c r="BQ269" s="3">
        <f t="shared" si="60"/>
        <v>352</v>
      </c>
      <c r="BR269" s="24">
        <v>12274</v>
      </c>
      <c r="BS269" s="3">
        <f t="shared" si="68"/>
        <v>12274</v>
      </c>
      <c r="BT269" s="3">
        <v>0</v>
      </c>
      <c r="BU269" s="39">
        <v>38227</v>
      </c>
      <c r="BW269">
        <f t="shared" si="73"/>
        <v>127025</v>
      </c>
      <c r="BX269" s="25">
        <f t="shared" si="74"/>
        <v>9.1833489483501118E-2</v>
      </c>
      <c r="BY269" s="41">
        <v>4959</v>
      </c>
      <c r="BZ269" s="37">
        <f t="shared" si="76"/>
        <v>7315</v>
      </c>
      <c r="CA269" s="37">
        <f t="shared" si="75"/>
        <v>59520</v>
      </c>
      <c r="CD269">
        <f t="shared" si="77"/>
        <v>29122</v>
      </c>
      <c r="CE269">
        <f t="shared" si="78"/>
        <v>18529</v>
      </c>
      <c r="CF269">
        <f t="shared" si="79"/>
        <v>5561</v>
      </c>
      <c r="CG269">
        <f t="shared" si="52"/>
        <v>4945</v>
      </c>
      <c r="CH269">
        <f t="shared" si="53"/>
        <v>5197</v>
      </c>
      <c r="CZ269" s="82">
        <v>38200</v>
      </c>
      <c r="DA269" s="6">
        <f t="shared" si="57"/>
        <v>10184.583333333334</v>
      </c>
      <c r="DB269" s="6">
        <f t="shared" si="47"/>
        <v>10585.416666666666</v>
      </c>
      <c r="DC269" s="84">
        <f t="shared" si="58"/>
        <v>12274</v>
      </c>
    </row>
    <row r="270" spans="2:107" x14ac:dyDescent="0.3">
      <c r="B270" s="58">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
        <f t="shared" si="59"/>
        <v>138</v>
      </c>
      <c r="BP270">
        <v>26</v>
      </c>
      <c r="BQ270" s="3">
        <f t="shared" si="60"/>
        <v>324</v>
      </c>
      <c r="BR270" s="24">
        <v>12728</v>
      </c>
      <c r="BS270" s="3">
        <f t="shared" ref="BS270:BS276" si="80">SUM(D270:BQ270)-BO270</f>
        <v>12728</v>
      </c>
      <c r="BT270" s="3">
        <v>0</v>
      </c>
      <c r="BU270" s="39">
        <v>38255</v>
      </c>
      <c r="BW270">
        <f t="shared" ref="BW270:BW275" si="81">SUM(BR259:BR270)</f>
        <v>128273</v>
      </c>
      <c r="BX270" s="25">
        <f t="shared" ref="BX270:BX275" si="82">(BW270/BW258)-1</f>
        <v>9.9611668795487551E-2</v>
      </c>
      <c r="BY270" s="41">
        <v>6769</v>
      </c>
      <c r="BZ270" s="37">
        <f t="shared" si="76"/>
        <v>5959</v>
      </c>
      <c r="CA270" s="37">
        <f t="shared" ref="CA270:CA275" si="83">SUM(BZ259:BZ270)</f>
        <v>60635</v>
      </c>
      <c r="CD270">
        <f t="shared" si="77"/>
        <v>29542</v>
      </c>
      <c r="CE270">
        <f t="shared" si="78"/>
        <v>18678</v>
      </c>
      <c r="CF270">
        <f t="shared" si="79"/>
        <v>5656</v>
      </c>
      <c r="CG270">
        <f t="shared" si="52"/>
        <v>4976</v>
      </c>
      <c r="CH270">
        <f t="shared" si="53"/>
        <v>5237</v>
      </c>
      <c r="CZ270" s="82">
        <v>38231</v>
      </c>
      <c r="DA270" s="6">
        <f t="shared" si="57"/>
        <v>10129.25</v>
      </c>
      <c r="DB270" s="6">
        <f t="shared" si="47"/>
        <v>10689.416666666666</v>
      </c>
      <c r="DC270" s="84">
        <f t="shared" si="58"/>
        <v>12728</v>
      </c>
    </row>
    <row r="271" spans="2:107" x14ac:dyDescent="0.3">
      <c r="B271" s="58">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
        <f t="shared" si="59"/>
        <v>158</v>
      </c>
      <c r="BP271">
        <v>25</v>
      </c>
      <c r="BQ271" s="3">
        <f t="shared" si="60"/>
        <v>402</v>
      </c>
      <c r="BR271" s="24">
        <v>14836</v>
      </c>
      <c r="BS271" s="3">
        <f t="shared" si="80"/>
        <v>14836</v>
      </c>
      <c r="BT271" s="3">
        <v>0</v>
      </c>
      <c r="BU271" s="39">
        <v>38290</v>
      </c>
      <c r="BW271">
        <f t="shared" si="81"/>
        <v>132853</v>
      </c>
      <c r="BX271" s="25">
        <f t="shared" si="82"/>
        <v>0.13344196839913991</v>
      </c>
      <c r="BY271" s="41">
        <v>7068</v>
      </c>
      <c r="BZ271" s="37">
        <f t="shared" si="76"/>
        <v>7768</v>
      </c>
      <c r="CA271" s="37">
        <f t="shared" si="83"/>
        <v>65198</v>
      </c>
      <c r="CD271">
        <f t="shared" si="77"/>
        <v>30674</v>
      </c>
      <c r="CE271">
        <f t="shared" si="78"/>
        <v>19108</v>
      </c>
      <c r="CF271">
        <f t="shared" si="79"/>
        <v>5922</v>
      </c>
      <c r="CG271">
        <f t="shared" si="52"/>
        <v>5188</v>
      </c>
      <c r="CH271">
        <f t="shared" si="53"/>
        <v>5363</v>
      </c>
      <c r="CZ271" s="82">
        <v>38261</v>
      </c>
      <c r="DA271" s="6">
        <f t="shared" si="57"/>
        <v>10240.361111111111</v>
      </c>
      <c r="DB271" s="6">
        <f t="shared" ref="DB271:DB334" si="84">AVERAGE(BS260:BS271)</f>
        <v>11071.083333333334</v>
      </c>
      <c r="DC271" s="84">
        <f t="shared" si="58"/>
        <v>14836</v>
      </c>
    </row>
    <row r="272" spans="2:107" x14ac:dyDescent="0.3">
      <c r="B272" s="58">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
        <f t="shared" si="59"/>
        <v>121</v>
      </c>
      <c r="BP272">
        <v>18</v>
      </c>
      <c r="BQ272" s="3">
        <f t="shared" si="60"/>
        <v>318</v>
      </c>
      <c r="BR272" s="24">
        <v>8870</v>
      </c>
      <c r="BS272" s="3">
        <f t="shared" si="80"/>
        <v>8870</v>
      </c>
      <c r="BT272" s="3">
        <v>0</v>
      </c>
      <c r="BU272" s="39">
        <v>38318</v>
      </c>
      <c r="BW272">
        <f t="shared" si="81"/>
        <v>131106</v>
      </c>
      <c r="BX272" s="25">
        <f t="shared" si="82"/>
        <v>0.11142571336532114</v>
      </c>
      <c r="BY272" s="41">
        <v>4639</v>
      </c>
      <c r="BZ272" s="37">
        <f t="shared" si="76"/>
        <v>4231</v>
      </c>
      <c r="CA272" s="37">
        <f t="shared" si="83"/>
        <v>65101</v>
      </c>
      <c r="CD272">
        <f t="shared" si="77"/>
        <v>30472</v>
      </c>
      <c r="CE272">
        <f t="shared" si="78"/>
        <v>18716</v>
      </c>
      <c r="CF272">
        <f t="shared" si="79"/>
        <v>5823</v>
      </c>
      <c r="CG272">
        <f t="shared" ref="CG272:CG335" si="85">SUM(F261:F272)</f>
        <v>5106</v>
      </c>
      <c r="CH272">
        <f t="shared" ref="CH272:CH335" si="86">SUM(O261:O272)</f>
        <v>5321</v>
      </c>
      <c r="CZ272" s="82">
        <v>38292</v>
      </c>
      <c r="DA272" s="6">
        <f t="shared" si="57"/>
        <v>10247.833333333334</v>
      </c>
      <c r="DB272" s="6">
        <f t="shared" si="84"/>
        <v>10925.5</v>
      </c>
      <c r="DC272" s="84">
        <f t="shared" si="58"/>
        <v>8870</v>
      </c>
    </row>
    <row r="273" spans="2:107" x14ac:dyDescent="0.3">
      <c r="B273" s="58">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
        <f t="shared" si="59"/>
        <v>111</v>
      </c>
      <c r="BP273">
        <v>20</v>
      </c>
      <c r="BQ273" s="3">
        <f t="shared" si="60"/>
        <v>253</v>
      </c>
      <c r="BR273" s="24">
        <v>8761</v>
      </c>
      <c r="BS273" s="3">
        <f t="shared" si="80"/>
        <v>8761</v>
      </c>
      <c r="BT273" s="3">
        <v>0</v>
      </c>
      <c r="BU273" s="39">
        <v>38346</v>
      </c>
      <c r="BW273">
        <f t="shared" si="81"/>
        <v>131935</v>
      </c>
      <c r="BX273" s="25">
        <f t="shared" si="82"/>
        <v>0.11298105312884887</v>
      </c>
      <c r="BY273" s="41">
        <v>6154</v>
      </c>
      <c r="BZ273" s="37">
        <f t="shared" si="76"/>
        <v>2607</v>
      </c>
      <c r="CA273" s="37">
        <f t="shared" si="83"/>
        <v>64702</v>
      </c>
      <c r="CD273">
        <f t="shared" si="77"/>
        <v>30831</v>
      </c>
      <c r="CE273">
        <f t="shared" si="78"/>
        <v>18755</v>
      </c>
      <c r="CF273">
        <f t="shared" si="79"/>
        <v>5838</v>
      </c>
      <c r="CG273">
        <f t="shared" si="85"/>
        <v>5135</v>
      </c>
      <c r="CH273">
        <f t="shared" si="86"/>
        <v>5312</v>
      </c>
      <c r="CZ273" s="82">
        <v>38322</v>
      </c>
      <c r="DA273" s="6">
        <f t="shared" si="57"/>
        <v>10203.555555555555</v>
      </c>
      <c r="DB273" s="6">
        <f t="shared" si="84"/>
        <v>10994.583333333334</v>
      </c>
      <c r="DC273" s="84">
        <f t="shared" si="58"/>
        <v>8761</v>
      </c>
    </row>
    <row r="274" spans="2:107" x14ac:dyDescent="0.3">
      <c r="B274" s="58">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
        <f t="shared" si="59"/>
        <v>155</v>
      </c>
      <c r="BP274">
        <v>59</v>
      </c>
      <c r="BQ274" s="3">
        <f t="shared" si="60"/>
        <v>340</v>
      </c>
      <c r="BR274" s="24">
        <v>11896</v>
      </c>
      <c r="BS274" s="3">
        <f t="shared" si="80"/>
        <v>11896</v>
      </c>
      <c r="BT274" s="3">
        <v>0</v>
      </c>
      <c r="BU274" s="39">
        <v>38381</v>
      </c>
      <c r="BW274">
        <f t="shared" si="81"/>
        <v>133205</v>
      </c>
      <c r="BX274" s="25">
        <f t="shared" si="82"/>
        <v>0.1025352392461325</v>
      </c>
      <c r="BY274" s="41">
        <v>5721</v>
      </c>
      <c r="BZ274" s="37">
        <f t="shared" ref="BZ274:BZ279" si="87">BR274-BY274</f>
        <v>6175</v>
      </c>
      <c r="CA274" s="37">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2">
        <v>38353</v>
      </c>
      <c r="DA274" s="6">
        <f t="shared" si="57"/>
        <v>10289.694444444445</v>
      </c>
      <c r="DB274" s="6">
        <f t="shared" si="84"/>
        <v>11100.416666666666</v>
      </c>
      <c r="DC274" s="84">
        <f t="shared" si="58"/>
        <v>11896</v>
      </c>
    </row>
    <row r="275" spans="2:107" x14ac:dyDescent="0.3">
      <c r="B275" s="58">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
        <f t="shared" si="59"/>
        <v>107</v>
      </c>
      <c r="BP275">
        <v>19</v>
      </c>
      <c r="BQ275" s="3">
        <f t="shared" si="60"/>
        <v>315</v>
      </c>
      <c r="BR275" s="24">
        <v>9832</v>
      </c>
      <c r="BS275" s="3">
        <f t="shared" si="80"/>
        <v>9832</v>
      </c>
      <c r="BT275" s="3">
        <v>0</v>
      </c>
      <c r="BU275" s="39">
        <v>38409</v>
      </c>
      <c r="BW275">
        <f t="shared" si="81"/>
        <v>133736</v>
      </c>
      <c r="BX275" s="25">
        <f t="shared" si="82"/>
        <v>9.9648897769226252E-2</v>
      </c>
      <c r="BY275" s="41">
        <v>4272</v>
      </c>
      <c r="BZ275" s="37">
        <f t="shared" si="87"/>
        <v>5560</v>
      </c>
      <c r="CA275" s="37">
        <f t="shared" si="83"/>
        <v>66993</v>
      </c>
      <c r="CD275">
        <f t="shared" si="88"/>
        <v>31495</v>
      </c>
      <c r="CE275">
        <f t="shared" si="89"/>
        <v>18842</v>
      </c>
      <c r="CF275">
        <f t="shared" si="90"/>
        <v>5898</v>
      </c>
      <c r="CG275">
        <f t="shared" si="85"/>
        <v>5168</v>
      </c>
      <c r="CH275">
        <f t="shared" si="86"/>
        <v>5357</v>
      </c>
      <c r="CZ275" s="82">
        <v>38384</v>
      </c>
      <c r="DA275" s="6">
        <f t="shared" si="57"/>
        <v>10325.972222222223</v>
      </c>
      <c r="DB275" s="6">
        <f t="shared" si="84"/>
        <v>11144.666666666666</v>
      </c>
      <c r="DC275" s="84">
        <f t="shared" si="58"/>
        <v>9832</v>
      </c>
    </row>
    <row r="276" spans="2:107" x14ac:dyDescent="0.3">
      <c r="B276" s="58">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
        <f t="shared" si="59"/>
        <v>143</v>
      </c>
      <c r="BP276">
        <v>30</v>
      </c>
      <c r="BQ276" s="3">
        <f t="shared" si="60"/>
        <v>380</v>
      </c>
      <c r="BR276" s="24">
        <v>10448</v>
      </c>
      <c r="BS276" s="3">
        <f t="shared" si="80"/>
        <v>10448</v>
      </c>
      <c r="BT276" s="3">
        <v>0</v>
      </c>
      <c r="BU276" s="39">
        <v>38437</v>
      </c>
      <c r="BW276">
        <f t="shared" ref="BW276:BW281" si="91">SUM(BR265:BR276)</f>
        <v>134528</v>
      </c>
      <c r="BX276" s="25">
        <f t="shared" ref="BX276:BX281" si="92">(BW276/BW264)-1</f>
        <v>0.11762995455640568</v>
      </c>
      <c r="BY276" s="41">
        <v>7427</v>
      </c>
      <c r="BZ276" s="37">
        <f t="shared" si="87"/>
        <v>3021</v>
      </c>
      <c r="CA276" s="37">
        <f t="shared" ref="CA276:CA281" si="93">SUM(BZ265:BZ276)</f>
        <v>66473</v>
      </c>
      <c r="CD276">
        <f t="shared" si="88"/>
        <v>31714</v>
      </c>
      <c r="CE276">
        <f t="shared" si="89"/>
        <v>18738</v>
      </c>
      <c r="CF276">
        <f t="shared" si="90"/>
        <v>5894</v>
      </c>
      <c r="CG276">
        <f t="shared" si="85"/>
        <v>5212</v>
      </c>
      <c r="CH276">
        <f t="shared" si="86"/>
        <v>5313</v>
      </c>
      <c r="CZ276" s="82">
        <v>38412</v>
      </c>
      <c r="DA276" s="6">
        <f t="shared" si="57"/>
        <v>10320.694444444445</v>
      </c>
      <c r="DB276" s="6">
        <f t="shared" si="84"/>
        <v>11210.666666666666</v>
      </c>
      <c r="DC276" s="84">
        <f t="shared" si="58"/>
        <v>10448</v>
      </c>
    </row>
    <row r="277" spans="2:107" x14ac:dyDescent="0.3">
      <c r="B277" s="58">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
        <f t="shared" si="59"/>
        <v>145</v>
      </c>
      <c r="BP277">
        <v>23</v>
      </c>
      <c r="BQ277" s="3">
        <f t="shared" si="60"/>
        <v>476</v>
      </c>
      <c r="BR277" s="24">
        <v>12518</v>
      </c>
      <c r="BS277" s="3">
        <f t="shared" ref="BS277:BS285" si="94">SUM(D277:BQ277)-BO277</f>
        <v>12518</v>
      </c>
      <c r="BT277" s="3">
        <v>0</v>
      </c>
      <c r="BU277" s="39">
        <v>38472</v>
      </c>
      <c r="BW277">
        <f t="shared" si="91"/>
        <v>137889</v>
      </c>
      <c r="BX277" s="25">
        <f t="shared" si="92"/>
        <v>0.13769801980198015</v>
      </c>
      <c r="BY277" s="41">
        <v>5985</v>
      </c>
      <c r="BZ277" s="37">
        <f t="shared" si="87"/>
        <v>6533</v>
      </c>
      <c r="CA277" s="37">
        <f t="shared" si="93"/>
        <v>68614</v>
      </c>
      <c r="CD277">
        <f t="shared" si="88"/>
        <v>32750</v>
      </c>
      <c r="CE277">
        <f t="shared" si="89"/>
        <v>18998</v>
      </c>
      <c r="CF277">
        <f t="shared" si="90"/>
        <v>6060</v>
      </c>
      <c r="CG277">
        <f t="shared" si="85"/>
        <v>5340</v>
      </c>
      <c r="CH277">
        <f t="shared" si="86"/>
        <v>5350</v>
      </c>
      <c r="CZ277" s="82">
        <v>38443</v>
      </c>
      <c r="DA277" s="6">
        <f t="shared" si="57"/>
        <v>10432.222222222223</v>
      </c>
      <c r="DB277" s="6">
        <f t="shared" si="84"/>
        <v>11490.75</v>
      </c>
      <c r="DC277" s="84">
        <f t="shared" si="58"/>
        <v>12518</v>
      </c>
    </row>
    <row r="278" spans="2:107" x14ac:dyDescent="0.3">
      <c r="B278" s="58">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
        <f t="shared" si="59"/>
        <v>140</v>
      </c>
      <c r="BP278">
        <v>11</v>
      </c>
      <c r="BQ278" s="3">
        <f t="shared" si="60"/>
        <v>377</v>
      </c>
      <c r="BR278" s="24">
        <v>9709</v>
      </c>
      <c r="BS278" s="3">
        <f t="shared" si="94"/>
        <v>9709</v>
      </c>
      <c r="BT278" s="3">
        <v>0</v>
      </c>
      <c r="BU278" s="39">
        <v>38500</v>
      </c>
      <c r="BW278">
        <f t="shared" si="91"/>
        <v>136130</v>
      </c>
      <c r="BX278" s="25">
        <f t="shared" si="92"/>
        <v>0.11027738583627622</v>
      </c>
      <c r="BY278" s="41">
        <v>4524</v>
      </c>
      <c r="BZ278" s="37">
        <f t="shared" si="87"/>
        <v>5185</v>
      </c>
      <c r="CA278" s="37">
        <f t="shared" si="93"/>
        <v>66986</v>
      </c>
      <c r="CD278">
        <f t="shared" si="88"/>
        <v>32575</v>
      </c>
      <c r="CE278">
        <f t="shared" si="89"/>
        <v>18504</v>
      </c>
      <c r="CF278">
        <f t="shared" si="90"/>
        <v>5989</v>
      </c>
      <c r="CG278">
        <f t="shared" si="85"/>
        <v>5269</v>
      </c>
      <c r="CH278">
        <f t="shared" si="86"/>
        <v>5276</v>
      </c>
      <c r="CZ278" s="82">
        <v>38473</v>
      </c>
      <c r="DA278" s="6">
        <f t="shared" si="57"/>
        <v>10471.388888888889</v>
      </c>
      <c r="DB278" s="6">
        <f t="shared" si="84"/>
        <v>11344.166666666666</v>
      </c>
      <c r="DC278" s="84">
        <f t="shared" si="58"/>
        <v>9709</v>
      </c>
    </row>
    <row r="279" spans="2:107" x14ac:dyDescent="0.3">
      <c r="B279" s="58">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
        <f t="shared" si="59"/>
        <v>101</v>
      </c>
      <c r="BP279">
        <v>17</v>
      </c>
      <c r="BQ279" s="3">
        <f t="shared" si="60"/>
        <v>356</v>
      </c>
      <c r="BR279" s="24">
        <v>10715</v>
      </c>
      <c r="BS279" s="3">
        <f t="shared" si="94"/>
        <v>10715</v>
      </c>
      <c r="BT279" s="3">
        <v>0</v>
      </c>
      <c r="BU279" s="39">
        <v>38528</v>
      </c>
      <c r="BW279">
        <f t="shared" si="91"/>
        <v>136523</v>
      </c>
      <c r="BX279" s="25">
        <f t="shared" si="92"/>
        <v>0.10559262738492436</v>
      </c>
      <c r="BY279" s="41">
        <v>7165</v>
      </c>
      <c r="BZ279" s="37">
        <f t="shared" si="87"/>
        <v>3550</v>
      </c>
      <c r="CA279" s="37">
        <f t="shared" si="93"/>
        <v>66472</v>
      </c>
      <c r="CD279">
        <f t="shared" si="88"/>
        <v>32898</v>
      </c>
      <c r="CE279">
        <f t="shared" si="89"/>
        <v>18414</v>
      </c>
      <c r="CF279">
        <f t="shared" si="90"/>
        <v>5954</v>
      </c>
      <c r="CG279">
        <f t="shared" si="85"/>
        <v>5252</v>
      </c>
      <c r="CH279">
        <f t="shared" si="86"/>
        <v>5271</v>
      </c>
      <c r="CZ279" s="82">
        <v>38504</v>
      </c>
      <c r="DA279" s="6">
        <f t="shared" si="57"/>
        <v>10439.944444444445</v>
      </c>
      <c r="DB279" s="6">
        <f t="shared" si="84"/>
        <v>11376.916666666666</v>
      </c>
      <c r="DC279" s="84">
        <f t="shared" si="58"/>
        <v>10715</v>
      </c>
    </row>
    <row r="280" spans="2:107" x14ac:dyDescent="0.3">
      <c r="B280" s="58">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
        <f t="shared" si="59"/>
        <v>159</v>
      </c>
      <c r="BP280">
        <v>32</v>
      </c>
      <c r="BQ280" s="3">
        <f t="shared" si="60"/>
        <v>499</v>
      </c>
      <c r="BR280" s="24">
        <v>15410</v>
      </c>
      <c r="BS280" s="3">
        <f t="shared" si="94"/>
        <v>15410</v>
      </c>
      <c r="BT280" s="3">
        <v>0</v>
      </c>
      <c r="BU280" s="39">
        <v>38563</v>
      </c>
      <c r="BW280">
        <f t="shared" si="91"/>
        <v>137997</v>
      </c>
      <c r="BX280" s="25">
        <f t="shared" si="92"/>
        <v>7.9417102093175984E-2</v>
      </c>
      <c r="BY280" s="41">
        <v>4889</v>
      </c>
      <c r="BZ280" s="37">
        <f t="shared" ref="BZ280:BZ285" si="95">BR280-BY280</f>
        <v>10521</v>
      </c>
      <c r="CA280" s="37">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2">
        <v>38534</v>
      </c>
      <c r="DA280" s="6">
        <f t="shared" si="57"/>
        <v>10608.972222222223</v>
      </c>
      <c r="DB280" s="6">
        <f t="shared" si="84"/>
        <v>11499.75</v>
      </c>
      <c r="DC280" s="84">
        <f t="shared" si="58"/>
        <v>15410</v>
      </c>
    </row>
    <row r="281" spans="2:107" x14ac:dyDescent="0.3">
      <c r="B281" s="58">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
        <f t="shared" si="59"/>
        <v>132</v>
      </c>
      <c r="BP281">
        <v>25</v>
      </c>
      <c r="BQ281" s="3">
        <f t="shared" si="60"/>
        <v>329</v>
      </c>
      <c r="BR281" s="24">
        <v>13571</v>
      </c>
      <c r="BS281" s="3">
        <f t="shared" si="94"/>
        <v>13571</v>
      </c>
      <c r="BT281" s="3">
        <v>0</v>
      </c>
      <c r="BU281" s="39">
        <v>38591</v>
      </c>
      <c r="BW281">
        <f t="shared" si="91"/>
        <v>139294</v>
      </c>
      <c r="BX281" s="25">
        <f t="shared" si="92"/>
        <v>9.658728596732935E-2</v>
      </c>
      <c r="BY281" s="41">
        <v>5410</v>
      </c>
      <c r="BZ281" s="37">
        <f t="shared" si="95"/>
        <v>8161</v>
      </c>
      <c r="CA281" s="37">
        <f t="shared" si="93"/>
        <v>69271</v>
      </c>
      <c r="CD281">
        <f t="shared" si="96"/>
        <v>33964</v>
      </c>
      <c r="CE281">
        <f t="shared" si="97"/>
        <v>18381</v>
      </c>
      <c r="CF281">
        <f t="shared" si="98"/>
        <v>6113</v>
      </c>
      <c r="CG281">
        <f t="shared" si="85"/>
        <v>5375</v>
      </c>
      <c r="CH281">
        <f t="shared" si="86"/>
        <v>5316</v>
      </c>
      <c r="CZ281" s="82">
        <v>38565</v>
      </c>
      <c r="DA281" s="6">
        <f t="shared" si="57"/>
        <v>10629.444444444445</v>
      </c>
      <c r="DB281" s="6">
        <f t="shared" si="84"/>
        <v>11607.833333333334</v>
      </c>
      <c r="DC281" s="84">
        <f t="shared" si="58"/>
        <v>13571</v>
      </c>
    </row>
    <row r="282" spans="2:107" x14ac:dyDescent="0.3">
      <c r="B282" s="58">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
        <f t="shared" si="59"/>
        <v>169</v>
      </c>
      <c r="BP282">
        <v>114</v>
      </c>
      <c r="BQ282" s="3">
        <f t="shared" si="60"/>
        <v>384</v>
      </c>
      <c r="BR282" s="24">
        <v>15574</v>
      </c>
      <c r="BS282" s="3">
        <f t="shared" si="94"/>
        <v>15574</v>
      </c>
      <c r="BT282" s="3">
        <v>0</v>
      </c>
      <c r="BU282" s="39">
        <v>38619</v>
      </c>
      <c r="BW282">
        <f t="shared" ref="BW282:BW287" si="99">SUM(BR271:BR282)</f>
        <v>142140</v>
      </c>
      <c r="BX282" s="25">
        <f t="shared" ref="BX282:BX287" si="100">(BW282/BW270)-1</f>
        <v>0.10810536901764212</v>
      </c>
      <c r="BY282" s="41">
        <v>9368</v>
      </c>
      <c r="BZ282" s="37">
        <f t="shared" si="95"/>
        <v>6206</v>
      </c>
      <c r="CA282" s="37">
        <f t="shared" ref="CA282:CA287" si="101">SUM(BZ271:BZ282)</f>
        <v>69518</v>
      </c>
      <c r="CD282">
        <f t="shared" si="96"/>
        <v>34897</v>
      </c>
      <c r="CE282">
        <f t="shared" si="97"/>
        <v>18426</v>
      </c>
      <c r="CF282">
        <f t="shared" si="98"/>
        <v>6206</v>
      </c>
      <c r="CG282">
        <f t="shared" si="85"/>
        <v>5493</v>
      </c>
      <c r="CH282">
        <f t="shared" si="86"/>
        <v>5362</v>
      </c>
      <c r="CZ282" s="82">
        <v>38596</v>
      </c>
      <c r="DA282" s="6">
        <f t="shared" si="57"/>
        <v>10751.833333333334</v>
      </c>
      <c r="DB282" s="6">
        <f t="shared" si="84"/>
        <v>11845</v>
      </c>
      <c r="DC282" s="84">
        <f t="shared" si="58"/>
        <v>15574</v>
      </c>
    </row>
    <row r="283" spans="2:107" x14ac:dyDescent="0.3">
      <c r="B283" s="58">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
        <f t="shared" si="59"/>
        <v>167</v>
      </c>
      <c r="BP283">
        <v>47</v>
      </c>
      <c r="BQ283" s="3">
        <f t="shared" si="60"/>
        <v>384</v>
      </c>
      <c r="BR283" s="24">
        <v>13888</v>
      </c>
      <c r="BS283" s="3">
        <f t="shared" si="94"/>
        <v>13888</v>
      </c>
      <c r="BT283" s="3">
        <v>0</v>
      </c>
      <c r="BU283" s="39">
        <v>38654</v>
      </c>
      <c r="BW283">
        <f t="shared" si="99"/>
        <v>141192</v>
      </c>
      <c r="BX283" s="25">
        <f t="shared" si="100"/>
        <v>6.2768623967844217E-2</v>
      </c>
      <c r="BY283" s="41">
        <v>5788</v>
      </c>
      <c r="BZ283" s="37">
        <f t="shared" si="95"/>
        <v>8100</v>
      </c>
      <c r="CA283" s="37">
        <f t="shared" si="101"/>
        <v>69850</v>
      </c>
      <c r="CD283">
        <f t="shared" si="96"/>
        <v>34780</v>
      </c>
      <c r="CE283">
        <f t="shared" si="97"/>
        <v>18132</v>
      </c>
      <c r="CF283">
        <f t="shared" si="98"/>
        <v>6100</v>
      </c>
      <c r="CG283">
        <f t="shared" si="85"/>
        <v>5408</v>
      </c>
      <c r="CH283">
        <f t="shared" si="86"/>
        <v>5308</v>
      </c>
      <c r="CZ283" s="82">
        <v>38626</v>
      </c>
      <c r="DA283" s="6">
        <f t="shared" si="57"/>
        <v>10868.25</v>
      </c>
      <c r="DB283" s="6">
        <f t="shared" si="84"/>
        <v>11766</v>
      </c>
      <c r="DC283" s="84">
        <f t="shared" si="58"/>
        <v>13888</v>
      </c>
    </row>
    <row r="284" spans="2:107" x14ac:dyDescent="0.3">
      <c r="B284" s="58">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
        <f t="shared" si="59"/>
        <v>120</v>
      </c>
      <c r="BP284">
        <v>17</v>
      </c>
      <c r="BQ284" s="3">
        <f t="shared" si="60"/>
        <v>321</v>
      </c>
      <c r="BR284" s="24">
        <v>10615</v>
      </c>
      <c r="BS284" s="3">
        <f t="shared" si="94"/>
        <v>10615</v>
      </c>
      <c r="BT284" s="3">
        <v>0</v>
      </c>
      <c r="BU284" s="39">
        <v>38682</v>
      </c>
      <c r="BW284">
        <f t="shared" si="99"/>
        <v>142937</v>
      </c>
      <c r="BX284" s="25">
        <f t="shared" si="100"/>
        <v>9.0239958506856954E-2</v>
      </c>
      <c r="BY284" s="41">
        <v>7299</v>
      </c>
      <c r="BZ284" s="37">
        <f t="shared" si="95"/>
        <v>3316</v>
      </c>
      <c r="CA284" s="37">
        <f t="shared" si="101"/>
        <v>68935</v>
      </c>
      <c r="CD284">
        <f t="shared" si="96"/>
        <v>35223</v>
      </c>
      <c r="CE284">
        <f t="shared" si="97"/>
        <v>18332</v>
      </c>
      <c r="CF284">
        <f t="shared" si="98"/>
        <v>6162</v>
      </c>
      <c r="CG284">
        <f t="shared" si="85"/>
        <v>5434</v>
      </c>
      <c r="CH284">
        <f t="shared" si="86"/>
        <v>5314</v>
      </c>
      <c r="CZ284" s="82">
        <v>38657</v>
      </c>
      <c r="DA284" s="6">
        <f t="shared" si="57"/>
        <v>10889.027777777777</v>
      </c>
      <c r="DB284" s="6">
        <f t="shared" si="84"/>
        <v>11911.416666666666</v>
      </c>
      <c r="DC284" s="84">
        <f t="shared" si="58"/>
        <v>10615</v>
      </c>
    </row>
    <row r="285" spans="2:107" x14ac:dyDescent="0.3">
      <c r="B285" s="58">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
        <f t="shared" si="59"/>
        <v>146</v>
      </c>
      <c r="BP285">
        <v>49</v>
      </c>
      <c r="BQ285" s="3">
        <f t="shared" si="60"/>
        <v>377</v>
      </c>
      <c r="BR285" s="24">
        <v>13837</v>
      </c>
      <c r="BS285" s="3">
        <f t="shared" si="94"/>
        <v>13837</v>
      </c>
      <c r="BT285" s="3">
        <v>0</v>
      </c>
      <c r="BU285" s="39">
        <v>38716</v>
      </c>
      <c r="BW285">
        <f t="shared" si="99"/>
        <v>148013</v>
      </c>
      <c r="BX285" s="25">
        <f t="shared" si="100"/>
        <v>0.12186303861750103</v>
      </c>
      <c r="BY285" s="41">
        <v>5289</v>
      </c>
      <c r="BZ285" s="37">
        <f t="shared" si="95"/>
        <v>8548</v>
      </c>
      <c r="CA285" s="37">
        <f t="shared" si="101"/>
        <v>74876</v>
      </c>
      <c r="CD285">
        <f t="shared" si="96"/>
        <v>36415</v>
      </c>
      <c r="CE285">
        <f t="shared" si="97"/>
        <v>19047</v>
      </c>
      <c r="CF285">
        <f t="shared" si="98"/>
        <v>6508</v>
      </c>
      <c r="CG285">
        <f t="shared" si="85"/>
        <v>5658</v>
      </c>
      <c r="CH285">
        <f t="shared" si="86"/>
        <v>5487</v>
      </c>
      <c r="CZ285" s="82">
        <v>38687</v>
      </c>
      <c r="DA285" s="6">
        <f t="shared" si="57"/>
        <v>11069.166666666666</v>
      </c>
      <c r="DB285" s="6">
        <f t="shared" si="84"/>
        <v>12334.416666666666</v>
      </c>
      <c r="DC285" s="84">
        <f t="shared" si="58"/>
        <v>13837</v>
      </c>
    </row>
    <row r="286" spans="2:107" x14ac:dyDescent="0.3">
      <c r="B286" s="58">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
        <f t="shared" si="59"/>
        <v>131</v>
      </c>
      <c r="BP286">
        <v>37</v>
      </c>
      <c r="BQ286" s="3">
        <f t="shared" si="60"/>
        <v>326</v>
      </c>
      <c r="BR286" s="24">
        <v>12224</v>
      </c>
      <c r="BS286" s="3">
        <f t="shared" ref="BS286:BS299" si="102">SUM(D286:BQ286)-BO286</f>
        <v>12224</v>
      </c>
      <c r="BT286" s="3">
        <v>0</v>
      </c>
      <c r="BU286" s="39">
        <v>38745</v>
      </c>
      <c r="BW286">
        <f t="shared" si="99"/>
        <v>148341</v>
      </c>
      <c r="BX286" s="25">
        <f t="shared" si="100"/>
        <v>0.11362936826695691</v>
      </c>
      <c r="BY286" s="41">
        <v>7056</v>
      </c>
      <c r="BZ286" s="37">
        <f t="shared" ref="BZ286:BZ291" si="103">BR286-BY286</f>
        <v>5168</v>
      </c>
      <c r="CA286" s="37">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2">
        <v>38718</v>
      </c>
      <c r="DA286" s="6">
        <f t="shared" si="57"/>
        <v>11176.75</v>
      </c>
      <c r="DB286" s="6">
        <f t="shared" si="84"/>
        <v>12361.75</v>
      </c>
      <c r="DC286" s="84">
        <f t="shared" si="58"/>
        <v>12224</v>
      </c>
    </row>
    <row r="287" spans="2:107" x14ac:dyDescent="0.3">
      <c r="B287" s="58">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
        <f t="shared" si="59"/>
        <v>125</v>
      </c>
      <c r="BP287">
        <v>32</v>
      </c>
      <c r="BQ287" s="3">
        <f t="shared" si="60"/>
        <v>383</v>
      </c>
      <c r="BR287" s="24">
        <v>12235</v>
      </c>
      <c r="BS287" s="3">
        <f t="shared" si="102"/>
        <v>12235</v>
      </c>
      <c r="BT287" s="3">
        <v>0</v>
      </c>
      <c r="BU287" s="39">
        <v>38773</v>
      </c>
      <c r="BW287">
        <f t="shared" si="99"/>
        <v>150744</v>
      </c>
      <c r="BX287" s="25">
        <f t="shared" si="100"/>
        <v>0.12717592869534</v>
      </c>
      <c r="BY287" s="41">
        <v>4262</v>
      </c>
      <c r="BZ287" s="37">
        <f t="shared" si="103"/>
        <v>7973</v>
      </c>
      <c r="CA287" s="37">
        <f t="shared" si="101"/>
        <v>76282</v>
      </c>
      <c r="CD287">
        <f t="shared" si="104"/>
        <v>37074</v>
      </c>
      <c r="CE287">
        <f t="shared" si="105"/>
        <v>19257</v>
      </c>
      <c r="CF287">
        <f t="shared" si="106"/>
        <v>6692</v>
      </c>
      <c r="CG287">
        <f t="shared" si="85"/>
        <v>5792</v>
      </c>
      <c r="CH287">
        <f t="shared" si="86"/>
        <v>5616</v>
      </c>
      <c r="CZ287" s="82">
        <v>38749</v>
      </c>
      <c r="DA287" s="6">
        <f t="shared" si="57"/>
        <v>11280.472222222223</v>
      </c>
      <c r="DB287" s="6">
        <f t="shared" si="84"/>
        <v>12562</v>
      </c>
      <c r="DC287" s="84">
        <f t="shared" si="58"/>
        <v>12235</v>
      </c>
    </row>
    <row r="288" spans="2:107" x14ac:dyDescent="0.3">
      <c r="B288" s="58">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
        <f t="shared" si="59"/>
        <v>138</v>
      </c>
      <c r="BP288">
        <v>27</v>
      </c>
      <c r="BQ288" s="3">
        <f t="shared" si="60"/>
        <v>489</v>
      </c>
      <c r="BR288" s="24">
        <v>15498</v>
      </c>
      <c r="BS288" s="3">
        <f t="shared" si="102"/>
        <v>15498</v>
      </c>
      <c r="BT288" s="3">
        <v>0</v>
      </c>
      <c r="BU288" s="39">
        <v>38808</v>
      </c>
      <c r="BW288">
        <f t="shared" ref="BW288:BW293" si="107">SUM(BR277:BR288)</f>
        <v>155794</v>
      </c>
      <c r="BX288" s="25">
        <f t="shared" ref="BX288:BX293" si="108">(BW288/BW276)-1</f>
        <v>0.15807861560418646</v>
      </c>
      <c r="BY288" s="41">
        <v>4978</v>
      </c>
      <c r="BZ288" s="37">
        <f t="shared" si="103"/>
        <v>10520</v>
      </c>
      <c r="CA288" s="37">
        <f t="shared" ref="CA288:CA293" si="109">SUM(BZ277:BZ288)</f>
        <v>83781</v>
      </c>
      <c r="CD288">
        <f t="shared" si="104"/>
        <v>38207</v>
      </c>
      <c r="CE288">
        <f t="shared" si="105"/>
        <v>19845</v>
      </c>
      <c r="CF288">
        <f t="shared" si="106"/>
        <v>6993</v>
      </c>
      <c r="CG288">
        <f t="shared" si="85"/>
        <v>6052</v>
      </c>
      <c r="CH288">
        <f t="shared" si="86"/>
        <v>5850</v>
      </c>
      <c r="CZ288" s="82">
        <v>38777</v>
      </c>
      <c r="DA288" s="6">
        <f t="shared" si="57"/>
        <v>11408.083333333334</v>
      </c>
      <c r="DB288" s="6">
        <f t="shared" si="84"/>
        <v>12982.833333333334</v>
      </c>
      <c r="DC288" s="84">
        <f t="shared" si="58"/>
        <v>15498</v>
      </c>
    </row>
    <row r="289" spans="2:107" x14ac:dyDescent="0.3">
      <c r="B289" s="58">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
        <f t="shared" si="59"/>
        <v>105</v>
      </c>
      <c r="BP289">
        <v>23</v>
      </c>
      <c r="BQ289" s="3">
        <f t="shared" si="60"/>
        <v>357</v>
      </c>
      <c r="BR289" s="24">
        <v>11708</v>
      </c>
      <c r="BS289" s="3">
        <f t="shared" si="102"/>
        <v>11708</v>
      </c>
      <c r="BT289" s="3">
        <v>0</v>
      </c>
      <c r="BU289" s="39">
        <v>38836</v>
      </c>
      <c r="BW289">
        <f t="shared" si="107"/>
        <v>154984</v>
      </c>
      <c r="BX289" s="25">
        <f t="shared" si="108"/>
        <v>0.12397653184808077</v>
      </c>
      <c r="BY289" s="41">
        <v>4895</v>
      </c>
      <c r="BZ289" s="37">
        <f t="shared" si="103"/>
        <v>6813</v>
      </c>
      <c r="CA289" s="37">
        <f t="shared" si="109"/>
        <v>84061</v>
      </c>
      <c r="CD289">
        <f t="shared" si="104"/>
        <v>37976</v>
      </c>
      <c r="CE289">
        <f t="shared" si="105"/>
        <v>19637</v>
      </c>
      <c r="CF289">
        <f t="shared" si="106"/>
        <v>7024</v>
      </c>
      <c r="CG289">
        <f t="shared" si="85"/>
        <v>6101</v>
      </c>
      <c r="CH289">
        <f t="shared" si="86"/>
        <v>5864</v>
      </c>
      <c r="CZ289" s="82">
        <v>38808</v>
      </c>
      <c r="DA289" s="6">
        <f t="shared" si="57"/>
        <v>11502.027777777777</v>
      </c>
      <c r="DB289" s="6">
        <f t="shared" si="84"/>
        <v>12915.333333333334</v>
      </c>
      <c r="DC289" s="84">
        <f t="shared" si="58"/>
        <v>11708</v>
      </c>
    </row>
    <row r="290" spans="2:107" x14ac:dyDescent="0.3">
      <c r="B290" s="58">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
        <f t="shared" si="59"/>
        <v>109</v>
      </c>
      <c r="BP290">
        <v>24</v>
      </c>
      <c r="BQ290" s="3">
        <f t="shared" si="60"/>
        <v>340</v>
      </c>
      <c r="BR290" s="24">
        <v>11376</v>
      </c>
      <c r="BS290" s="3">
        <f t="shared" si="102"/>
        <v>11376</v>
      </c>
      <c r="BT290" s="3">
        <v>0</v>
      </c>
      <c r="BU290" s="39">
        <v>38864</v>
      </c>
      <c r="BW290">
        <f t="shared" si="107"/>
        <v>156651</v>
      </c>
      <c r="BX290" s="25">
        <f t="shared" si="108"/>
        <v>0.15074561081319326</v>
      </c>
      <c r="BY290" s="41">
        <v>6802</v>
      </c>
      <c r="BZ290" s="37">
        <f t="shared" si="103"/>
        <v>4574</v>
      </c>
      <c r="CA290" s="37">
        <f>SUM(BZ279:BZ290)</f>
        <v>83450</v>
      </c>
      <c r="CD290">
        <f t="shared" si="104"/>
        <v>38099</v>
      </c>
      <c r="CE290">
        <f t="shared" si="105"/>
        <v>19781</v>
      </c>
      <c r="CF290">
        <f t="shared" si="106"/>
        <v>7114</v>
      </c>
      <c r="CG290">
        <f t="shared" si="85"/>
        <v>6178</v>
      </c>
      <c r="CH290">
        <f t="shared" si="86"/>
        <v>5943</v>
      </c>
      <c r="CZ290" s="82">
        <v>38838</v>
      </c>
      <c r="DA290" s="6">
        <f t="shared" si="57"/>
        <v>11538.611111111111</v>
      </c>
      <c r="DB290" s="6">
        <f t="shared" si="84"/>
        <v>13054.25</v>
      </c>
      <c r="DC290" s="84">
        <f t="shared" si="58"/>
        <v>11376</v>
      </c>
    </row>
    <row r="291" spans="2:107" x14ac:dyDescent="0.3">
      <c r="B291" s="58">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
        <f t="shared" si="59"/>
        <v>125</v>
      </c>
      <c r="BP291">
        <v>31</v>
      </c>
      <c r="BQ291" s="3">
        <f t="shared" si="60"/>
        <v>401</v>
      </c>
      <c r="BR291" s="24">
        <v>12702</v>
      </c>
      <c r="BS291" s="3">
        <f t="shared" si="102"/>
        <v>12702</v>
      </c>
      <c r="BT291" s="3">
        <v>0</v>
      </c>
      <c r="BU291" s="39">
        <v>38892</v>
      </c>
      <c r="BW291">
        <f t="shared" si="107"/>
        <v>158638</v>
      </c>
      <c r="BX291" s="25">
        <f t="shared" si="108"/>
        <v>0.16198735744160331</v>
      </c>
      <c r="BY291" s="41">
        <v>5167</v>
      </c>
      <c r="BZ291" s="37">
        <f t="shared" si="103"/>
        <v>7535</v>
      </c>
      <c r="CA291" s="37">
        <f t="shared" si="109"/>
        <v>87435</v>
      </c>
      <c r="CD291">
        <f t="shared" si="104"/>
        <v>38141</v>
      </c>
      <c r="CE291">
        <f t="shared" si="105"/>
        <v>20061</v>
      </c>
      <c r="CF291">
        <f t="shared" si="106"/>
        <v>7331</v>
      </c>
      <c r="CG291">
        <f t="shared" si="85"/>
        <v>6276</v>
      </c>
      <c r="CH291">
        <f t="shared" si="86"/>
        <v>6018</v>
      </c>
      <c r="CZ291" s="82">
        <v>38869</v>
      </c>
      <c r="DA291" s="6">
        <f t="shared" si="57"/>
        <v>11629.027777777777</v>
      </c>
      <c r="DB291" s="6">
        <f t="shared" si="84"/>
        <v>13219.833333333334</v>
      </c>
      <c r="DC291" s="84">
        <f t="shared" si="58"/>
        <v>12702</v>
      </c>
    </row>
    <row r="292" spans="2:107" x14ac:dyDescent="0.3">
      <c r="B292" s="58">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
        <f t="shared" si="59"/>
        <v>168</v>
      </c>
      <c r="BP292">
        <v>28</v>
      </c>
      <c r="BQ292" s="3">
        <f t="shared" si="60"/>
        <v>565</v>
      </c>
      <c r="BR292" s="24">
        <v>16683</v>
      </c>
      <c r="BS292" s="3">
        <f t="shared" si="102"/>
        <v>16683</v>
      </c>
      <c r="BT292" s="3">
        <v>0</v>
      </c>
      <c r="BU292" s="39">
        <v>38927</v>
      </c>
      <c r="BW292">
        <f t="shared" si="107"/>
        <v>159911</v>
      </c>
      <c r="BX292" s="25">
        <f t="shared" si="108"/>
        <v>0.15880055363522394</v>
      </c>
      <c r="BY292" s="41">
        <v>2174</v>
      </c>
      <c r="BZ292" s="37">
        <f t="shared" ref="BZ292:BZ297" si="110">BR292-BY292</f>
        <v>14509</v>
      </c>
      <c r="CA292" s="37">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2">
        <v>38899</v>
      </c>
      <c r="DA292" s="6">
        <f t="shared" si="57"/>
        <v>11826.444444444445</v>
      </c>
      <c r="DB292" s="6">
        <f t="shared" si="84"/>
        <v>13325.916666666666</v>
      </c>
      <c r="DC292" s="84">
        <f t="shared" si="58"/>
        <v>16683</v>
      </c>
    </row>
    <row r="293" spans="2:107" x14ac:dyDescent="0.3">
      <c r="B293" s="58">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
        <f t="shared" si="59"/>
        <v>146</v>
      </c>
      <c r="BP293">
        <v>21</v>
      </c>
      <c r="BQ293" s="3">
        <f t="shared" si="60"/>
        <v>431</v>
      </c>
      <c r="BR293" s="24">
        <v>15105</v>
      </c>
      <c r="BS293" s="3">
        <f t="shared" si="102"/>
        <v>15105</v>
      </c>
      <c r="BT293" s="3">
        <v>0</v>
      </c>
      <c r="BU293" s="39">
        <v>38955</v>
      </c>
      <c r="BW293">
        <f t="shared" si="107"/>
        <v>161445</v>
      </c>
      <c r="BX293" s="25">
        <f t="shared" si="108"/>
        <v>0.15902336066162226</v>
      </c>
      <c r="BY293" s="41">
        <v>7600</v>
      </c>
      <c r="BZ293" s="37">
        <f t="shared" si="110"/>
        <v>7505</v>
      </c>
      <c r="CA293" s="37">
        <f t="shared" si="109"/>
        <v>90767</v>
      </c>
      <c r="CD293">
        <f t="shared" si="111"/>
        <v>38021</v>
      </c>
      <c r="CE293">
        <f t="shared" si="112"/>
        <v>20333</v>
      </c>
      <c r="CF293">
        <f t="shared" si="113"/>
        <v>7542</v>
      </c>
      <c r="CG293">
        <f t="shared" si="85"/>
        <v>6450</v>
      </c>
      <c r="CH293">
        <f t="shared" si="86"/>
        <v>6064</v>
      </c>
      <c r="CZ293" s="82">
        <v>38930</v>
      </c>
      <c r="DA293" s="6">
        <f t="shared" si="57"/>
        <v>11882.333333333334</v>
      </c>
      <c r="DB293" s="6">
        <f t="shared" si="84"/>
        <v>13453.75</v>
      </c>
      <c r="DC293" s="84">
        <f t="shared" si="58"/>
        <v>15105</v>
      </c>
    </row>
    <row r="294" spans="2:107" x14ac:dyDescent="0.3">
      <c r="B294" s="58">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
        <f t="shared" si="59"/>
        <v>188</v>
      </c>
      <c r="BP294">
        <v>67</v>
      </c>
      <c r="BQ294" s="3">
        <f t="shared" si="60"/>
        <v>522</v>
      </c>
      <c r="BR294" s="24">
        <v>18981</v>
      </c>
      <c r="BS294" s="3">
        <f t="shared" si="102"/>
        <v>18981</v>
      </c>
      <c r="BT294" s="3">
        <v>0</v>
      </c>
      <c r="BU294" s="39">
        <v>38990</v>
      </c>
      <c r="BW294">
        <f t="shared" ref="BW294:BW299" si="114">SUM(BR283:BR294)</f>
        <v>164852</v>
      </c>
      <c r="BX294" s="25">
        <f t="shared" ref="BX294:BX299" si="115">(BW294/BW282)-1</f>
        <v>0.15978612635429856</v>
      </c>
      <c r="BY294" s="41">
        <v>7738</v>
      </c>
      <c r="BZ294" s="37">
        <f t="shared" si="110"/>
        <v>11243</v>
      </c>
      <c r="CA294" s="37">
        <f t="shared" ref="CA294:CA299" si="116">SUM(BZ283:BZ294)</f>
        <v>95804</v>
      </c>
      <c r="CD294">
        <f t="shared" si="111"/>
        <v>38349</v>
      </c>
      <c r="CE294">
        <f t="shared" si="112"/>
        <v>20686</v>
      </c>
      <c r="CF294">
        <f t="shared" si="113"/>
        <v>7798</v>
      </c>
      <c r="CG294">
        <f t="shared" si="85"/>
        <v>6627</v>
      </c>
      <c r="CH294">
        <f t="shared" si="86"/>
        <v>6232</v>
      </c>
      <c r="CZ294" s="82">
        <v>38961</v>
      </c>
      <c r="DA294" s="6">
        <f t="shared" si="57"/>
        <v>12090.694444444445</v>
      </c>
      <c r="DB294" s="6">
        <f t="shared" si="84"/>
        <v>13737.666666666666</v>
      </c>
      <c r="DC294" s="84">
        <f t="shared" si="58"/>
        <v>18981</v>
      </c>
    </row>
    <row r="295" spans="2:107" x14ac:dyDescent="0.3">
      <c r="B295" s="58">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
        <f t="shared" si="59"/>
        <v>169</v>
      </c>
      <c r="BP295">
        <v>41</v>
      </c>
      <c r="BQ295" s="3">
        <f t="shared" si="60"/>
        <v>492</v>
      </c>
      <c r="BR295" s="24">
        <v>13606</v>
      </c>
      <c r="BS295" s="3">
        <f t="shared" si="102"/>
        <v>13606</v>
      </c>
      <c r="BT295" s="3">
        <v>0</v>
      </c>
      <c r="BU295" s="39">
        <v>39018</v>
      </c>
      <c r="BW295">
        <f t="shared" si="114"/>
        <v>164570</v>
      </c>
      <c r="BX295" s="25">
        <f t="shared" si="115"/>
        <v>0.16557595331180242</v>
      </c>
      <c r="BY295" s="41">
        <v>9731</v>
      </c>
      <c r="BZ295" s="37">
        <f t="shared" si="110"/>
        <v>3875</v>
      </c>
      <c r="CA295" s="37">
        <f t="shared" si="116"/>
        <v>91579</v>
      </c>
      <c r="CD295">
        <f t="shared" si="111"/>
        <v>37947</v>
      </c>
      <c r="CE295">
        <f t="shared" si="112"/>
        <v>20591</v>
      </c>
      <c r="CF295">
        <f t="shared" si="113"/>
        <v>7825</v>
      </c>
      <c r="CG295">
        <f t="shared" si="85"/>
        <v>6647</v>
      </c>
      <c r="CH295">
        <f t="shared" si="86"/>
        <v>6216</v>
      </c>
      <c r="CZ295" s="82">
        <v>38991</v>
      </c>
      <c r="DA295" s="6">
        <f t="shared" ref="DA295:DA358" si="117">AVERAGE(BS260:BS295)</f>
        <v>12183.75</v>
      </c>
      <c r="DB295" s="6">
        <f t="shared" si="84"/>
        <v>13714.166666666666</v>
      </c>
      <c r="DC295" s="84">
        <f t="shared" ref="DC295:DC358" si="118">BS295</f>
        <v>13606</v>
      </c>
    </row>
    <row r="296" spans="2:107" x14ac:dyDescent="0.3">
      <c r="B296" s="58">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
        <f t="shared" si="59"/>
        <v>136</v>
      </c>
      <c r="BP296">
        <v>54</v>
      </c>
      <c r="BQ296" s="3">
        <f t="shared" si="60"/>
        <v>447</v>
      </c>
      <c r="BR296" s="24">
        <v>10724</v>
      </c>
      <c r="BS296" s="3">
        <f t="shared" si="102"/>
        <v>10724</v>
      </c>
      <c r="BT296" s="3">
        <v>0</v>
      </c>
      <c r="BU296" s="39">
        <v>39046</v>
      </c>
      <c r="BW296">
        <f t="shared" si="114"/>
        <v>164679</v>
      </c>
      <c r="BX296" s="25">
        <f t="shared" si="115"/>
        <v>0.1521089710851633</v>
      </c>
      <c r="BY296" s="41">
        <v>6906</v>
      </c>
      <c r="BZ296" s="37">
        <f t="shared" si="110"/>
        <v>3818</v>
      </c>
      <c r="CA296" s="37">
        <f t="shared" si="116"/>
        <v>92081</v>
      </c>
      <c r="CD296">
        <f t="shared" si="111"/>
        <v>37565</v>
      </c>
      <c r="CE296">
        <f t="shared" si="112"/>
        <v>20526</v>
      </c>
      <c r="CF296">
        <f t="shared" si="113"/>
        <v>7907</v>
      </c>
      <c r="CG296">
        <f t="shared" si="85"/>
        <v>6707</v>
      </c>
      <c r="CH296">
        <f t="shared" si="86"/>
        <v>6244</v>
      </c>
      <c r="CZ296" s="82">
        <v>39022</v>
      </c>
      <c r="DA296" s="6">
        <f t="shared" si="117"/>
        <v>12186.722222222223</v>
      </c>
      <c r="DB296" s="6">
        <f t="shared" si="84"/>
        <v>13723.25</v>
      </c>
      <c r="DC296" s="84">
        <f t="shared" si="118"/>
        <v>10724</v>
      </c>
    </row>
    <row r="297" spans="2:107" x14ac:dyDescent="0.3">
      <c r="B297" s="58">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
        <f t="shared" si="59"/>
        <v>124</v>
      </c>
      <c r="BP297">
        <v>63</v>
      </c>
      <c r="BQ297" s="3">
        <f t="shared" si="60"/>
        <v>535</v>
      </c>
      <c r="BR297" s="24">
        <v>13285</v>
      </c>
      <c r="BS297" s="3">
        <f t="shared" si="102"/>
        <v>13285</v>
      </c>
      <c r="BT297" s="3">
        <v>0</v>
      </c>
      <c r="BU297" s="39">
        <v>39081</v>
      </c>
      <c r="BW297">
        <f t="shared" si="114"/>
        <v>164127</v>
      </c>
      <c r="BX297" s="25">
        <f t="shared" si="115"/>
        <v>0.10886881557701011</v>
      </c>
      <c r="BY297" s="41">
        <v>6406</v>
      </c>
      <c r="BZ297" s="37">
        <f t="shared" si="110"/>
        <v>6879</v>
      </c>
      <c r="CA297" s="37">
        <f t="shared" si="116"/>
        <v>90412</v>
      </c>
      <c r="CD297">
        <f t="shared" si="111"/>
        <v>36884</v>
      </c>
      <c r="CE297">
        <f t="shared" si="112"/>
        <v>20272</v>
      </c>
      <c r="CF297">
        <f t="shared" si="113"/>
        <v>7840</v>
      </c>
      <c r="CG297">
        <f t="shared" si="85"/>
        <v>6648</v>
      </c>
      <c r="CH297">
        <f t="shared" si="86"/>
        <v>6192</v>
      </c>
      <c r="CZ297" s="82">
        <v>39052</v>
      </c>
      <c r="DA297" s="6">
        <f t="shared" si="117"/>
        <v>12335.416666666666</v>
      </c>
      <c r="DB297" s="6">
        <f t="shared" si="84"/>
        <v>13677.25</v>
      </c>
      <c r="DC297" s="84">
        <f t="shared" si="118"/>
        <v>13285</v>
      </c>
    </row>
    <row r="298" spans="2:107" x14ac:dyDescent="0.3">
      <c r="B298" s="58">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
        <f t="shared" si="59"/>
        <v>139</v>
      </c>
      <c r="BP298">
        <v>50</v>
      </c>
      <c r="BQ298" s="3">
        <f t="shared" si="60"/>
        <v>383</v>
      </c>
      <c r="BR298" s="24">
        <v>11368</v>
      </c>
      <c r="BS298" s="3">
        <f t="shared" si="102"/>
        <v>11368</v>
      </c>
      <c r="BT298" s="3">
        <v>0</v>
      </c>
      <c r="BU298" s="39">
        <v>39109</v>
      </c>
      <c r="BW298">
        <f t="shared" si="114"/>
        <v>163271</v>
      </c>
      <c r="BX298" s="25">
        <f t="shared" si="115"/>
        <v>0.10064648344018168</v>
      </c>
      <c r="BY298" s="41">
        <v>5608</v>
      </c>
      <c r="BZ298" s="37">
        <f t="shared" ref="BZ298:BZ303" si="119">BR298-BY298</f>
        <v>5760</v>
      </c>
      <c r="CA298" s="37">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2">
        <v>39083</v>
      </c>
      <c r="DA298" s="6">
        <f t="shared" si="117"/>
        <v>12356.027777777777</v>
      </c>
      <c r="DB298" s="6">
        <f t="shared" si="84"/>
        <v>13605.916666666666</v>
      </c>
      <c r="DC298" s="84">
        <f t="shared" si="118"/>
        <v>11368</v>
      </c>
    </row>
    <row r="299" spans="2:107" x14ac:dyDescent="0.3">
      <c r="B299" s="58">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
        <f t="shared" ref="BO299:BO356" si="123">SUM(BC299:BN299)</f>
        <v>125</v>
      </c>
      <c r="BP299">
        <v>63</v>
      </c>
      <c r="BQ299" s="3">
        <f t="shared" ref="BQ299:BQ356" si="124">BR299-SUM(D299:BN299,BP299)</f>
        <v>452</v>
      </c>
      <c r="BR299" s="24">
        <v>11237</v>
      </c>
      <c r="BS299" s="3">
        <f t="shared" si="102"/>
        <v>11237</v>
      </c>
      <c r="BT299" s="3">
        <v>0</v>
      </c>
      <c r="BU299" s="39">
        <v>39137</v>
      </c>
      <c r="BW299">
        <f t="shared" si="114"/>
        <v>162273</v>
      </c>
      <c r="BX299" s="25">
        <f t="shared" si="115"/>
        <v>7.6480655946505438E-2</v>
      </c>
      <c r="BY299" s="41">
        <v>4825</v>
      </c>
      <c r="BZ299" s="37">
        <f t="shared" si="119"/>
        <v>6412</v>
      </c>
      <c r="CA299" s="37">
        <f t="shared" si="116"/>
        <v>89443</v>
      </c>
      <c r="CD299">
        <f t="shared" si="120"/>
        <v>35752</v>
      </c>
      <c r="CE299">
        <f t="shared" si="121"/>
        <v>19752</v>
      </c>
      <c r="CF299">
        <f t="shared" si="122"/>
        <v>7799</v>
      </c>
      <c r="CG299">
        <f t="shared" si="85"/>
        <v>6554</v>
      </c>
      <c r="CH299">
        <f t="shared" si="86"/>
        <v>6048</v>
      </c>
      <c r="CZ299" s="82">
        <v>39114</v>
      </c>
      <c r="DA299" s="6">
        <f t="shared" si="117"/>
        <v>12409.805555555555</v>
      </c>
      <c r="DB299" s="6">
        <f t="shared" si="84"/>
        <v>13522.75</v>
      </c>
      <c r="DC299" s="84">
        <f t="shared" si="118"/>
        <v>11237</v>
      </c>
    </row>
    <row r="300" spans="2:107" x14ac:dyDescent="0.3">
      <c r="B300" s="58">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
        <f t="shared" si="123"/>
        <v>148</v>
      </c>
      <c r="BP300">
        <v>71</v>
      </c>
      <c r="BQ300" s="3">
        <f t="shared" si="124"/>
        <v>592</v>
      </c>
      <c r="BR300" s="24">
        <v>14365</v>
      </c>
      <c r="BS300" s="3">
        <f t="shared" ref="BS300:BS309" si="125">SUM(D300:BQ300)-BO300</f>
        <v>14365</v>
      </c>
      <c r="BT300" s="3">
        <v>0</v>
      </c>
      <c r="BU300" s="39">
        <v>39172</v>
      </c>
      <c r="BW300">
        <f t="shared" ref="BW300:BW305" si="126">SUM(BR289:BR300)</f>
        <v>161140</v>
      </c>
      <c r="BX300" s="25">
        <f t="shared" ref="BX300:BX305" si="127">(BW300/BW288)-1</f>
        <v>3.4314543563936928E-2</v>
      </c>
      <c r="BY300" s="41">
        <v>4927</v>
      </c>
      <c r="BZ300" s="37">
        <f t="shared" si="119"/>
        <v>9438</v>
      </c>
      <c r="CA300" s="37">
        <f t="shared" ref="CA300:CA305" si="128">SUM(BZ289:BZ300)</f>
        <v>88361</v>
      </c>
      <c r="CD300">
        <f t="shared" si="120"/>
        <v>35025</v>
      </c>
      <c r="CE300">
        <f t="shared" si="121"/>
        <v>19547</v>
      </c>
      <c r="CF300">
        <f t="shared" si="122"/>
        <v>7737</v>
      </c>
      <c r="CG300">
        <f t="shared" si="85"/>
        <v>6487</v>
      </c>
      <c r="CH300">
        <f t="shared" si="86"/>
        <v>5989</v>
      </c>
      <c r="CZ300" s="82">
        <v>39142</v>
      </c>
      <c r="DA300" s="6">
        <f t="shared" si="117"/>
        <v>12540.611111111111</v>
      </c>
      <c r="DB300" s="6">
        <f t="shared" si="84"/>
        <v>13428.333333333334</v>
      </c>
      <c r="DC300" s="84">
        <f t="shared" si="118"/>
        <v>14365</v>
      </c>
    </row>
    <row r="301" spans="2:107" x14ac:dyDescent="0.3">
      <c r="B301" s="58">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
        <f t="shared" si="123"/>
        <v>120</v>
      </c>
      <c r="BP301">
        <v>62</v>
      </c>
      <c r="BQ301" s="3">
        <f t="shared" si="124"/>
        <v>484</v>
      </c>
      <c r="BR301" s="24">
        <v>11428</v>
      </c>
      <c r="BS301" s="3">
        <f t="shared" si="125"/>
        <v>11428</v>
      </c>
      <c r="BT301" s="3">
        <v>0</v>
      </c>
      <c r="BU301" s="39">
        <v>39200</v>
      </c>
      <c r="BW301">
        <f t="shared" si="126"/>
        <v>160860</v>
      </c>
      <c r="BX301" s="25">
        <f t="shared" si="127"/>
        <v>3.7913591080369624E-2</v>
      </c>
      <c r="BY301" s="41">
        <v>4219</v>
      </c>
      <c r="BZ301" s="37">
        <f t="shared" si="119"/>
        <v>7209</v>
      </c>
      <c r="CA301" s="37">
        <f t="shared" si="128"/>
        <v>88757</v>
      </c>
      <c r="CD301">
        <f t="shared" si="120"/>
        <v>34534</v>
      </c>
      <c r="CE301">
        <f t="shared" si="121"/>
        <v>19412</v>
      </c>
      <c r="CF301">
        <f t="shared" si="122"/>
        <v>7685</v>
      </c>
      <c r="CG301">
        <f t="shared" si="85"/>
        <v>6430</v>
      </c>
      <c r="CH301">
        <f t="shared" si="86"/>
        <v>5937</v>
      </c>
      <c r="CZ301" s="82">
        <v>39173</v>
      </c>
      <c r="DA301" s="6">
        <f t="shared" si="117"/>
        <v>12603.694444444445</v>
      </c>
      <c r="DB301" s="6">
        <f t="shared" si="84"/>
        <v>13405</v>
      </c>
      <c r="DC301" s="84">
        <f t="shared" si="118"/>
        <v>11428</v>
      </c>
    </row>
    <row r="302" spans="2:107" x14ac:dyDescent="0.3">
      <c r="B302" s="58">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
        <f t="shared" si="123"/>
        <v>126</v>
      </c>
      <c r="BP302">
        <v>40</v>
      </c>
      <c r="BQ302" s="3">
        <f t="shared" si="124"/>
        <v>387</v>
      </c>
      <c r="BR302" s="24">
        <v>10149</v>
      </c>
      <c r="BS302" s="3">
        <f t="shared" si="125"/>
        <v>10149</v>
      </c>
      <c r="BT302" s="3">
        <v>0</v>
      </c>
      <c r="BU302" s="40">
        <v>39228</v>
      </c>
      <c r="BW302">
        <f t="shared" si="126"/>
        <v>159633</v>
      </c>
      <c r="BX302" s="25">
        <f t="shared" si="127"/>
        <v>1.9035946147806238E-2</v>
      </c>
      <c r="BY302" s="41">
        <v>5964</v>
      </c>
      <c r="BZ302" s="37">
        <f t="shared" si="119"/>
        <v>4185</v>
      </c>
      <c r="CA302" s="37">
        <f t="shared" si="128"/>
        <v>88368</v>
      </c>
      <c r="CD302">
        <f t="shared" si="120"/>
        <v>34022</v>
      </c>
      <c r="CE302">
        <f t="shared" si="121"/>
        <v>19296</v>
      </c>
      <c r="CF302">
        <f t="shared" si="122"/>
        <v>7654</v>
      </c>
      <c r="CG302">
        <f t="shared" si="85"/>
        <v>6353</v>
      </c>
      <c r="CH302">
        <f t="shared" si="86"/>
        <v>5858</v>
      </c>
      <c r="CZ302" s="82">
        <v>39203</v>
      </c>
      <c r="DA302" s="6">
        <f t="shared" si="117"/>
        <v>12567.055555555555</v>
      </c>
      <c r="DB302" s="6">
        <f t="shared" si="84"/>
        <v>13302.75</v>
      </c>
      <c r="DC302" s="84">
        <f t="shared" si="118"/>
        <v>10149</v>
      </c>
    </row>
    <row r="303" spans="2:107" x14ac:dyDescent="0.3">
      <c r="B303" s="58">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
        <f t="shared" si="123"/>
        <v>147</v>
      </c>
      <c r="BP303">
        <v>101</v>
      </c>
      <c r="BQ303" s="3">
        <f t="shared" si="124"/>
        <v>352</v>
      </c>
      <c r="BR303" s="24">
        <v>12793</v>
      </c>
      <c r="BS303" s="3">
        <f t="shared" si="125"/>
        <v>12793</v>
      </c>
      <c r="BT303" s="3">
        <v>0</v>
      </c>
      <c r="BU303" s="40">
        <v>39263</v>
      </c>
      <c r="BW303">
        <f t="shared" si="126"/>
        <v>159724</v>
      </c>
      <c r="BX303" s="25">
        <f t="shared" si="127"/>
        <v>6.845774656765613E-3</v>
      </c>
      <c r="BY303" s="41">
        <v>5956</v>
      </c>
      <c r="BZ303" s="37">
        <f t="shared" si="119"/>
        <v>6837</v>
      </c>
      <c r="CA303" s="37">
        <f t="shared" si="128"/>
        <v>87670</v>
      </c>
      <c r="CD303">
        <f t="shared" si="120"/>
        <v>33974</v>
      </c>
      <c r="CE303">
        <f t="shared" si="121"/>
        <v>19318</v>
      </c>
      <c r="CF303">
        <f t="shared" si="122"/>
        <v>7577</v>
      </c>
      <c r="CG303">
        <f t="shared" si="85"/>
        <v>6390</v>
      </c>
      <c r="CH303">
        <f t="shared" si="86"/>
        <v>5886</v>
      </c>
      <c r="CZ303" s="82">
        <v>39234</v>
      </c>
      <c r="DA303" s="6">
        <f t="shared" si="117"/>
        <v>12635.694444444445</v>
      </c>
      <c r="DB303" s="6">
        <f t="shared" si="84"/>
        <v>13310.333333333334</v>
      </c>
      <c r="DC303" s="84">
        <f t="shared" si="118"/>
        <v>12793</v>
      </c>
    </row>
    <row r="304" spans="2:107" x14ac:dyDescent="0.3">
      <c r="B304" s="58">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
        <f t="shared" si="123"/>
        <v>117</v>
      </c>
      <c r="BP304">
        <v>58</v>
      </c>
      <c r="BQ304" s="3">
        <f t="shared" si="124"/>
        <v>265</v>
      </c>
      <c r="BR304" s="24">
        <v>10262</v>
      </c>
      <c r="BS304" s="3">
        <f t="shared" si="125"/>
        <v>10262</v>
      </c>
      <c r="BT304" s="3">
        <v>0</v>
      </c>
      <c r="BU304" s="40">
        <v>39291</v>
      </c>
      <c r="BW304">
        <f t="shared" si="126"/>
        <v>153303</v>
      </c>
      <c r="BX304" s="25">
        <f t="shared" si="127"/>
        <v>-4.132298591091299E-2</v>
      </c>
      <c r="BY304" s="41">
        <v>7618</v>
      </c>
      <c r="BZ304" s="37">
        <f t="shared" ref="BZ304:BZ309" si="129">BR304-BY304</f>
        <v>2644</v>
      </c>
      <c r="CA304" s="37">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2">
        <v>39264</v>
      </c>
      <c r="DA304" s="6">
        <f t="shared" si="117"/>
        <v>12533.638888888889</v>
      </c>
      <c r="DB304" s="6">
        <f t="shared" si="84"/>
        <v>12775.25</v>
      </c>
      <c r="DC304" s="84">
        <f t="shared" si="118"/>
        <v>10262</v>
      </c>
    </row>
    <row r="305" spans="2:107" x14ac:dyDescent="0.3">
      <c r="B305" s="58">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
        <f t="shared" si="123"/>
        <v>134</v>
      </c>
      <c r="BP305">
        <v>63</v>
      </c>
      <c r="BQ305" s="3">
        <f t="shared" si="124"/>
        <v>304</v>
      </c>
      <c r="BR305" s="24">
        <v>11741</v>
      </c>
      <c r="BS305" s="3">
        <f t="shared" si="125"/>
        <v>11741</v>
      </c>
      <c r="BT305" s="3">
        <v>0</v>
      </c>
      <c r="BU305" s="40">
        <v>39319</v>
      </c>
      <c r="BW305">
        <f t="shared" si="126"/>
        <v>149939</v>
      </c>
      <c r="BX305" s="25">
        <f t="shared" si="127"/>
        <v>-7.1268853169810131E-2</v>
      </c>
      <c r="BY305" s="41">
        <v>5409</v>
      </c>
      <c r="BZ305" s="37">
        <f t="shared" si="129"/>
        <v>6332</v>
      </c>
      <c r="CA305" s="37">
        <f t="shared" si="128"/>
        <v>74632</v>
      </c>
      <c r="CD305">
        <f t="shared" si="130"/>
        <v>31436</v>
      </c>
      <c r="CE305">
        <f t="shared" si="131"/>
        <v>18322</v>
      </c>
      <c r="CF305">
        <f t="shared" si="132"/>
        <v>7070</v>
      </c>
      <c r="CG305">
        <f t="shared" si="85"/>
        <v>6034</v>
      </c>
      <c r="CH305">
        <f t="shared" si="86"/>
        <v>5617</v>
      </c>
      <c r="CZ305" s="82">
        <v>39295</v>
      </c>
      <c r="DA305" s="6">
        <f t="shared" si="117"/>
        <v>12518.833333333334</v>
      </c>
      <c r="DB305" s="6">
        <f t="shared" si="84"/>
        <v>12494.916666666666</v>
      </c>
      <c r="DC305" s="84">
        <f t="shared" si="118"/>
        <v>11741</v>
      </c>
    </row>
    <row r="306" spans="2:107" x14ac:dyDescent="0.3">
      <c r="B306" s="58">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
        <f t="shared" si="123"/>
        <v>192</v>
      </c>
      <c r="BP306">
        <v>40</v>
      </c>
      <c r="BQ306" s="3">
        <f t="shared" si="124"/>
        <v>411</v>
      </c>
      <c r="BR306" s="24">
        <v>15214</v>
      </c>
      <c r="BS306" s="3">
        <f t="shared" si="125"/>
        <v>15214</v>
      </c>
      <c r="BT306" s="3">
        <v>0</v>
      </c>
      <c r="BU306" s="40">
        <v>39354</v>
      </c>
      <c r="BW306">
        <f t="shared" ref="BW306:BW311" si="133">SUM(BR295:BR306)</f>
        <v>146172</v>
      </c>
      <c r="BX306" s="25">
        <f t="shared" ref="BX306:BX311" si="134">(BW306/BW294)-1</f>
        <v>-0.11331376022128936</v>
      </c>
      <c r="BY306" s="41">
        <v>3514</v>
      </c>
      <c r="BZ306" s="37">
        <f t="shared" si="129"/>
        <v>11700</v>
      </c>
      <c r="CA306" s="37">
        <f t="shared" ref="CA306:CA311" si="135">SUM(BZ295:BZ306)</f>
        <v>75089</v>
      </c>
      <c r="CD306">
        <f t="shared" si="130"/>
        <v>30331</v>
      </c>
      <c r="CE306">
        <f t="shared" si="131"/>
        <v>18087</v>
      </c>
      <c r="CF306">
        <f t="shared" si="132"/>
        <v>6853</v>
      </c>
      <c r="CG306">
        <f t="shared" si="85"/>
        <v>5847</v>
      </c>
      <c r="CH306">
        <f t="shared" si="86"/>
        <v>5500</v>
      </c>
      <c r="CZ306" s="82">
        <v>39326</v>
      </c>
      <c r="DA306" s="6">
        <f t="shared" si="117"/>
        <v>12587.888888888889</v>
      </c>
      <c r="DB306" s="6">
        <f t="shared" si="84"/>
        <v>12181</v>
      </c>
      <c r="DC306" s="84">
        <f t="shared" si="118"/>
        <v>15214</v>
      </c>
    </row>
    <row r="307" spans="2:107" x14ac:dyDescent="0.3">
      <c r="B307" s="58">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
        <f t="shared" si="123"/>
        <v>178</v>
      </c>
      <c r="BP307">
        <v>51</v>
      </c>
      <c r="BQ307" s="3">
        <f t="shared" si="124"/>
        <v>336</v>
      </c>
      <c r="BR307" s="24">
        <v>12310</v>
      </c>
      <c r="BS307" s="3">
        <f t="shared" si="125"/>
        <v>12310</v>
      </c>
      <c r="BT307" s="3">
        <v>0</v>
      </c>
      <c r="BU307" s="40">
        <v>39382</v>
      </c>
      <c r="BW307">
        <f t="shared" si="133"/>
        <v>144876</v>
      </c>
      <c r="BX307" s="25">
        <f t="shared" si="134"/>
        <v>-0.11966944157501369</v>
      </c>
      <c r="BY307" s="41">
        <v>3742</v>
      </c>
      <c r="BZ307" s="37">
        <f t="shared" si="129"/>
        <v>8568</v>
      </c>
      <c r="CA307" s="37">
        <f t="shared" si="135"/>
        <v>79782</v>
      </c>
      <c r="CD307">
        <f t="shared" si="130"/>
        <v>29813</v>
      </c>
      <c r="CE307">
        <f t="shared" si="131"/>
        <v>18108</v>
      </c>
      <c r="CF307">
        <f t="shared" si="132"/>
        <v>6839</v>
      </c>
      <c r="CG307">
        <f t="shared" si="85"/>
        <v>5821</v>
      </c>
      <c r="CH307">
        <f t="shared" si="86"/>
        <v>5489</v>
      </c>
      <c r="CZ307" s="82">
        <v>39356</v>
      </c>
      <c r="DA307" s="6">
        <f t="shared" si="117"/>
        <v>12517.722222222223</v>
      </c>
      <c r="DB307" s="6">
        <f t="shared" si="84"/>
        <v>12073</v>
      </c>
      <c r="DC307" s="84">
        <f t="shared" si="118"/>
        <v>12310</v>
      </c>
    </row>
    <row r="308" spans="2:107" x14ac:dyDescent="0.3">
      <c r="B308" s="58">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
        <f t="shared" si="123"/>
        <v>124</v>
      </c>
      <c r="BP308">
        <v>41</v>
      </c>
      <c r="BQ308" s="3">
        <f t="shared" si="124"/>
        <v>339</v>
      </c>
      <c r="BR308" s="24">
        <v>9461</v>
      </c>
      <c r="BS308" s="3">
        <f t="shared" si="125"/>
        <v>9461</v>
      </c>
      <c r="BT308" s="3">
        <v>0</v>
      </c>
      <c r="BU308" s="40">
        <v>39410</v>
      </c>
      <c r="BW308">
        <f t="shared" si="133"/>
        <v>143613</v>
      </c>
      <c r="BX308" s="25">
        <f t="shared" si="134"/>
        <v>-0.12792159291712968</v>
      </c>
      <c r="BY308" s="41">
        <v>5335</v>
      </c>
      <c r="BZ308" s="37">
        <f t="shared" si="129"/>
        <v>4126</v>
      </c>
      <c r="CA308" s="37">
        <f t="shared" si="135"/>
        <v>80090</v>
      </c>
      <c r="CD308">
        <f t="shared" si="130"/>
        <v>29384</v>
      </c>
      <c r="CE308">
        <f t="shared" si="131"/>
        <v>18105</v>
      </c>
      <c r="CF308">
        <f t="shared" si="132"/>
        <v>6777</v>
      </c>
      <c r="CG308">
        <f t="shared" si="85"/>
        <v>5769</v>
      </c>
      <c r="CH308">
        <f t="shared" si="86"/>
        <v>5481</v>
      </c>
      <c r="CZ308" s="82">
        <v>39387</v>
      </c>
      <c r="DA308" s="6">
        <f t="shared" si="117"/>
        <v>12534.138888888889</v>
      </c>
      <c r="DB308" s="6">
        <f t="shared" si="84"/>
        <v>11967.75</v>
      </c>
      <c r="DC308" s="84">
        <f t="shared" si="118"/>
        <v>9461</v>
      </c>
    </row>
    <row r="309" spans="2:107" x14ac:dyDescent="0.3">
      <c r="B309" s="58">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
        <f t="shared" si="123"/>
        <v>160</v>
      </c>
      <c r="BP309">
        <v>59</v>
      </c>
      <c r="BQ309" s="3">
        <f t="shared" si="124"/>
        <v>420</v>
      </c>
      <c r="BR309" s="24">
        <v>11694</v>
      </c>
      <c r="BS309" s="3">
        <f t="shared" si="125"/>
        <v>11694</v>
      </c>
      <c r="BT309" s="3">
        <v>0</v>
      </c>
      <c r="BU309" s="40">
        <v>39445</v>
      </c>
      <c r="BW309">
        <f t="shared" si="133"/>
        <v>142022</v>
      </c>
      <c r="BX309" s="25">
        <f t="shared" si="134"/>
        <v>-0.13468228871544596</v>
      </c>
      <c r="BY309" s="41">
        <v>7334</v>
      </c>
      <c r="BZ309" s="37">
        <f t="shared" si="129"/>
        <v>4360</v>
      </c>
      <c r="CA309" s="37">
        <f t="shared" si="135"/>
        <v>77571</v>
      </c>
      <c r="CD309">
        <f t="shared" si="130"/>
        <v>28923</v>
      </c>
      <c r="CE309">
        <f t="shared" si="131"/>
        <v>17949</v>
      </c>
      <c r="CF309">
        <f t="shared" si="132"/>
        <v>6760</v>
      </c>
      <c r="CG309">
        <f t="shared" si="85"/>
        <v>5733</v>
      </c>
      <c r="CH309">
        <f t="shared" si="86"/>
        <v>5499</v>
      </c>
      <c r="CZ309" s="82">
        <v>39417</v>
      </c>
      <c r="DA309" s="6">
        <f t="shared" si="117"/>
        <v>12615.611111111111</v>
      </c>
      <c r="DB309" s="6">
        <f t="shared" si="84"/>
        <v>11835.166666666666</v>
      </c>
      <c r="DC309" s="84">
        <f t="shared" si="118"/>
        <v>11694</v>
      </c>
    </row>
    <row r="310" spans="2:107" x14ac:dyDescent="0.3">
      <c r="B310" s="58">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
        <f t="shared" si="123"/>
        <v>142</v>
      </c>
      <c r="BP310">
        <v>64</v>
      </c>
      <c r="BQ310" s="3">
        <f t="shared" si="124"/>
        <v>296</v>
      </c>
      <c r="BR310" s="24">
        <v>10255</v>
      </c>
      <c r="BS310" s="3">
        <f t="shared" ref="BS310:BS315" si="136">SUM(D310:BQ310)-BO310</f>
        <v>10255</v>
      </c>
      <c r="BT310" s="3">
        <v>0</v>
      </c>
      <c r="BU310" s="40">
        <v>39473</v>
      </c>
      <c r="BW310">
        <f t="shared" si="133"/>
        <v>140909</v>
      </c>
      <c r="BX310" s="25">
        <f t="shared" si="134"/>
        <v>-0.13696247343373902</v>
      </c>
      <c r="BY310" s="41">
        <v>8279</v>
      </c>
      <c r="BZ310" s="37">
        <f t="shared" ref="BZ310:BZ315" si="137">BR310-BY310</f>
        <v>1976</v>
      </c>
      <c r="CA310" s="37">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2">
        <v>39448</v>
      </c>
      <c r="DA310" s="6">
        <f t="shared" si="117"/>
        <v>12570.027777777777</v>
      </c>
      <c r="DB310" s="6">
        <f t="shared" si="84"/>
        <v>11742.416666666666</v>
      </c>
      <c r="DC310" s="84">
        <f t="shared" si="118"/>
        <v>10255</v>
      </c>
    </row>
    <row r="311" spans="2:107" x14ac:dyDescent="0.3">
      <c r="B311" s="58">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
        <f t="shared" si="123"/>
        <v>119</v>
      </c>
      <c r="BP311">
        <v>52</v>
      </c>
      <c r="BQ311" s="3">
        <f t="shared" si="124"/>
        <v>334</v>
      </c>
      <c r="BR311" s="24">
        <v>10696</v>
      </c>
      <c r="BS311" s="3">
        <f t="shared" si="136"/>
        <v>10696</v>
      </c>
      <c r="BT311" s="3">
        <v>0</v>
      </c>
      <c r="BU311" s="40">
        <v>39501</v>
      </c>
      <c r="BW311">
        <f t="shared" si="133"/>
        <v>140368</v>
      </c>
      <c r="BX311" s="25">
        <f t="shared" si="134"/>
        <v>-0.13498856864666331</v>
      </c>
      <c r="BY311" s="41">
        <v>6515</v>
      </c>
      <c r="BZ311" s="37">
        <f t="shared" si="137"/>
        <v>4181</v>
      </c>
      <c r="CA311" s="37">
        <f t="shared" si="135"/>
        <v>71556</v>
      </c>
      <c r="CD311">
        <f t="shared" si="138"/>
        <v>28328</v>
      </c>
      <c r="CE311">
        <f t="shared" si="139"/>
        <v>17834</v>
      </c>
      <c r="CF311">
        <f t="shared" si="140"/>
        <v>6719</v>
      </c>
      <c r="CG311">
        <f t="shared" si="85"/>
        <v>5749</v>
      </c>
      <c r="CH311">
        <f t="shared" si="86"/>
        <v>5579</v>
      </c>
      <c r="CZ311" s="82">
        <v>39479</v>
      </c>
      <c r="DA311" s="6">
        <f t="shared" si="117"/>
        <v>12594.027777777777</v>
      </c>
      <c r="DB311" s="6">
        <f t="shared" si="84"/>
        <v>11697.333333333334</v>
      </c>
      <c r="DC311" s="84">
        <f t="shared" si="118"/>
        <v>10696</v>
      </c>
    </row>
    <row r="312" spans="2:107" x14ac:dyDescent="0.3">
      <c r="B312" s="58">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
        <f t="shared" si="123"/>
        <v>118</v>
      </c>
      <c r="BP312">
        <v>85</v>
      </c>
      <c r="BQ312" s="3">
        <f t="shared" si="124"/>
        <v>440</v>
      </c>
      <c r="BR312" s="24">
        <v>12995</v>
      </c>
      <c r="BS312" s="3">
        <f t="shared" si="136"/>
        <v>12995</v>
      </c>
      <c r="BT312" s="3">
        <v>0</v>
      </c>
      <c r="BU312" s="40">
        <v>39536</v>
      </c>
      <c r="BW312">
        <f t="shared" ref="BW312:BW317" si="141">SUM(BR301:BR312)</f>
        <v>138998</v>
      </c>
      <c r="BX312" s="25">
        <f t="shared" ref="BX312:BX317" si="142">(BW312/BW300)-1</f>
        <v>-0.13740846468909018</v>
      </c>
      <c r="BY312" s="41">
        <v>6308</v>
      </c>
      <c r="BZ312" s="37">
        <f t="shared" si="137"/>
        <v>6687</v>
      </c>
      <c r="CA312" s="37">
        <f t="shared" ref="CA312:CA317" si="143">SUM(BZ301:BZ312)</f>
        <v>68805</v>
      </c>
      <c r="CD312">
        <f t="shared" si="138"/>
        <v>27911</v>
      </c>
      <c r="CE312">
        <f t="shared" si="139"/>
        <v>17680</v>
      </c>
      <c r="CF312">
        <f t="shared" si="140"/>
        <v>6690</v>
      </c>
      <c r="CG312">
        <f t="shared" si="85"/>
        <v>5650</v>
      </c>
      <c r="CH312">
        <f t="shared" si="86"/>
        <v>5614</v>
      </c>
      <c r="CZ312" s="82">
        <v>39508</v>
      </c>
      <c r="DA312" s="6">
        <f t="shared" si="117"/>
        <v>12664.777777777777</v>
      </c>
      <c r="DB312" s="6">
        <f t="shared" si="84"/>
        <v>11583.166666666666</v>
      </c>
      <c r="DC312" s="84">
        <f t="shared" si="118"/>
        <v>12995</v>
      </c>
    </row>
    <row r="313" spans="2:107" x14ac:dyDescent="0.3">
      <c r="B313" s="58">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
        <f t="shared" si="123"/>
        <v>125</v>
      </c>
      <c r="BP313">
        <v>64</v>
      </c>
      <c r="BQ313" s="3">
        <f t="shared" si="124"/>
        <v>349</v>
      </c>
      <c r="BR313" s="24">
        <v>9901</v>
      </c>
      <c r="BS313" s="3">
        <f t="shared" si="136"/>
        <v>9901</v>
      </c>
      <c r="BT313" s="3">
        <v>0</v>
      </c>
      <c r="BU313" s="40">
        <v>39564</v>
      </c>
      <c r="BW313">
        <f t="shared" si="141"/>
        <v>137471</v>
      </c>
      <c r="BX313" s="25">
        <f t="shared" si="142"/>
        <v>-0.14539972647022259</v>
      </c>
      <c r="BY313" s="41">
        <v>3844</v>
      </c>
      <c r="BZ313" s="37">
        <f t="shared" si="137"/>
        <v>6057</v>
      </c>
      <c r="CA313" s="37">
        <f t="shared" si="143"/>
        <v>67653</v>
      </c>
      <c r="CD313">
        <f t="shared" si="138"/>
        <v>27543</v>
      </c>
      <c r="CE313">
        <f t="shared" si="139"/>
        <v>17512</v>
      </c>
      <c r="CF313">
        <f t="shared" si="140"/>
        <v>6656</v>
      </c>
      <c r="CG313">
        <f t="shared" si="85"/>
        <v>5612</v>
      </c>
      <c r="CH313">
        <f t="shared" si="86"/>
        <v>5635</v>
      </c>
      <c r="CZ313" s="82">
        <v>39539</v>
      </c>
      <c r="DA313" s="6">
        <f t="shared" si="117"/>
        <v>12592.083333333334</v>
      </c>
      <c r="DB313" s="6">
        <f t="shared" si="84"/>
        <v>11455.916666666666</v>
      </c>
      <c r="DC313" s="84">
        <f t="shared" si="118"/>
        <v>9901</v>
      </c>
    </row>
    <row r="314" spans="2:107" x14ac:dyDescent="0.3">
      <c r="B314" s="58">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
        <f t="shared" si="123"/>
        <v>154</v>
      </c>
      <c r="BP314">
        <v>67</v>
      </c>
      <c r="BQ314" s="3">
        <f t="shared" si="124"/>
        <v>413</v>
      </c>
      <c r="BR314" s="24">
        <v>12131</v>
      </c>
      <c r="BS314" s="3">
        <f t="shared" si="136"/>
        <v>12131</v>
      </c>
      <c r="BT314" s="3">
        <v>0</v>
      </c>
      <c r="BU314" s="40">
        <v>39599</v>
      </c>
      <c r="BW314">
        <f t="shared" si="141"/>
        <v>139453</v>
      </c>
      <c r="BX314" s="25">
        <f t="shared" si="142"/>
        <v>-0.12641496432441912</v>
      </c>
      <c r="BY314" s="41">
        <v>3706</v>
      </c>
      <c r="BZ314" s="37">
        <f t="shared" si="137"/>
        <v>8425</v>
      </c>
      <c r="CA314" s="37">
        <f t="shared" si="143"/>
        <v>71893</v>
      </c>
      <c r="CD314">
        <f t="shared" si="138"/>
        <v>27856</v>
      </c>
      <c r="CE314">
        <f t="shared" si="139"/>
        <v>17754</v>
      </c>
      <c r="CF314">
        <f t="shared" si="140"/>
        <v>6705</v>
      </c>
      <c r="CG314">
        <f t="shared" si="85"/>
        <v>5774</v>
      </c>
      <c r="CH314">
        <f t="shared" si="86"/>
        <v>5798</v>
      </c>
      <c r="CZ314" s="82">
        <v>39569</v>
      </c>
      <c r="DA314" s="6">
        <f t="shared" si="117"/>
        <v>12659.361111111111</v>
      </c>
      <c r="DB314" s="6">
        <f t="shared" si="84"/>
        <v>11621.083333333334</v>
      </c>
      <c r="DC314" s="84">
        <f t="shared" si="118"/>
        <v>12131</v>
      </c>
    </row>
    <row r="315" spans="2:107" x14ac:dyDescent="0.3">
      <c r="B315" s="57">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
        <f t="shared" si="123"/>
        <v>110</v>
      </c>
      <c r="BP315">
        <v>43</v>
      </c>
      <c r="BQ315" s="3">
        <f t="shared" si="124"/>
        <v>381</v>
      </c>
      <c r="BR315" s="24">
        <v>11020</v>
      </c>
      <c r="BS315" s="3">
        <f t="shared" si="136"/>
        <v>11020</v>
      </c>
      <c r="BT315" s="3">
        <v>0</v>
      </c>
      <c r="BU315" s="40">
        <v>39627</v>
      </c>
      <c r="BW315">
        <f t="shared" si="141"/>
        <v>137680</v>
      </c>
      <c r="BX315" s="25">
        <f t="shared" si="142"/>
        <v>-0.13801307255014905</v>
      </c>
      <c r="BY315" s="41">
        <v>6167</v>
      </c>
      <c r="BZ315" s="37">
        <f t="shared" si="137"/>
        <v>4853</v>
      </c>
      <c r="CA315" s="37">
        <f t="shared" si="143"/>
        <v>69909</v>
      </c>
      <c r="CD315">
        <f t="shared" si="138"/>
        <v>27287</v>
      </c>
      <c r="CE315">
        <f t="shared" si="139"/>
        <v>17589</v>
      </c>
      <c r="CF315">
        <f t="shared" si="140"/>
        <v>6593</v>
      </c>
      <c r="CG315">
        <f t="shared" si="85"/>
        <v>5717</v>
      </c>
      <c r="CH315">
        <f t="shared" si="86"/>
        <v>5745</v>
      </c>
      <c r="CZ315" s="82">
        <v>39600</v>
      </c>
      <c r="DA315" s="6">
        <f t="shared" si="117"/>
        <v>12667.833333333334</v>
      </c>
      <c r="DB315" s="6">
        <f t="shared" si="84"/>
        <v>11473.333333333334</v>
      </c>
      <c r="DC315" s="84">
        <f t="shared" si="118"/>
        <v>11020</v>
      </c>
    </row>
    <row r="316" spans="2:107" x14ac:dyDescent="0.3">
      <c r="B316" s="57">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
        <f t="shared" si="123"/>
        <v>111</v>
      </c>
      <c r="BP316">
        <v>58</v>
      </c>
      <c r="BQ316" s="3">
        <f t="shared" si="124"/>
        <v>361</v>
      </c>
      <c r="BR316" s="24">
        <v>11702</v>
      </c>
      <c r="BS316" s="3">
        <f t="shared" ref="BS316:BS325" si="144">SUM(D316:BQ316)-BO316</f>
        <v>11702</v>
      </c>
      <c r="BT316" s="3">
        <v>0</v>
      </c>
      <c r="BU316" s="40">
        <v>39655</v>
      </c>
      <c r="BW316">
        <f t="shared" si="141"/>
        <v>139120</v>
      </c>
      <c r="BX316" s="25">
        <f t="shared" si="142"/>
        <v>-9.2516128190576863E-2</v>
      </c>
      <c r="BY316" s="41">
        <v>7204</v>
      </c>
      <c r="BZ316" s="37">
        <f t="shared" ref="BZ316:BZ321" si="145">BR316-BY316</f>
        <v>4498</v>
      </c>
      <c r="CA316" s="37">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2">
        <v>39630</v>
      </c>
      <c r="DA316" s="6">
        <f t="shared" si="117"/>
        <v>12564.833333333334</v>
      </c>
      <c r="DB316" s="6">
        <f t="shared" si="84"/>
        <v>11593.333333333334</v>
      </c>
      <c r="DC316" s="84">
        <f t="shared" si="118"/>
        <v>11702</v>
      </c>
    </row>
    <row r="317" spans="2:107" x14ac:dyDescent="0.3">
      <c r="B317" s="58">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
        <f t="shared" si="123"/>
        <v>136</v>
      </c>
      <c r="BP317">
        <v>125</v>
      </c>
      <c r="BQ317" s="3">
        <f t="shared" si="124"/>
        <v>430</v>
      </c>
      <c r="BR317" s="24">
        <v>15233</v>
      </c>
      <c r="BS317" s="3">
        <f t="shared" si="144"/>
        <v>15233</v>
      </c>
      <c r="BT317" s="3">
        <v>0</v>
      </c>
      <c r="BU317" s="40">
        <v>39690</v>
      </c>
      <c r="BW317">
        <f t="shared" si="141"/>
        <v>142612</v>
      </c>
      <c r="BX317" s="25">
        <f t="shared" si="142"/>
        <v>-4.8866539059217451E-2</v>
      </c>
      <c r="BY317" s="41">
        <v>6109</v>
      </c>
      <c r="BZ317" s="37">
        <f t="shared" si="145"/>
        <v>9124</v>
      </c>
      <c r="CA317" s="37">
        <f t="shared" si="143"/>
        <v>74555</v>
      </c>
      <c r="CD317">
        <f t="shared" si="146"/>
        <v>28018</v>
      </c>
      <c r="CE317">
        <f t="shared" si="147"/>
        <v>18309</v>
      </c>
      <c r="CF317">
        <f t="shared" si="148"/>
        <v>6789</v>
      </c>
      <c r="CG317">
        <f t="shared" si="85"/>
        <v>5867</v>
      </c>
      <c r="CH317">
        <f t="shared" si="86"/>
        <v>5982</v>
      </c>
      <c r="CZ317" s="82">
        <v>39661</v>
      </c>
      <c r="DA317" s="6">
        <f t="shared" si="117"/>
        <v>12611</v>
      </c>
      <c r="DB317" s="6">
        <f t="shared" si="84"/>
        <v>11884.333333333334</v>
      </c>
      <c r="DC317" s="84">
        <f t="shared" si="118"/>
        <v>15233</v>
      </c>
    </row>
    <row r="318" spans="2:107" x14ac:dyDescent="0.3">
      <c r="B318" s="61">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
        <f t="shared" si="123"/>
        <v>103</v>
      </c>
      <c r="BP318">
        <v>60</v>
      </c>
      <c r="BQ318" s="3">
        <f t="shared" si="124"/>
        <v>379</v>
      </c>
      <c r="BR318" s="24">
        <v>13673</v>
      </c>
      <c r="BS318" s="3">
        <f t="shared" si="144"/>
        <v>13673</v>
      </c>
      <c r="BT318" s="3">
        <v>0</v>
      </c>
      <c r="BU318" s="40">
        <v>39718</v>
      </c>
      <c r="BW318">
        <f t="shared" ref="BW318:BW323" si="149">SUM(BR307:BR318)</f>
        <v>141071</v>
      </c>
      <c r="BX318" s="25">
        <f t="shared" ref="BX318:BX323" si="150">(BW318/BW306)-1</f>
        <v>-3.4897244342281697E-2</v>
      </c>
      <c r="BY318" s="41">
        <v>5739</v>
      </c>
      <c r="BZ318" s="37">
        <f t="shared" si="145"/>
        <v>7934</v>
      </c>
      <c r="CA318" s="37">
        <f t="shared" ref="CA318:CA323" si="151">SUM(BZ307:BZ318)</f>
        <v>70789</v>
      </c>
      <c r="CD318">
        <f t="shared" si="146"/>
        <v>27491</v>
      </c>
      <c r="CE318">
        <f t="shared" si="147"/>
        <v>18164</v>
      </c>
      <c r="CF318">
        <f t="shared" si="148"/>
        <v>6708</v>
      </c>
      <c r="CG318">
        <f t="shared" si="85"/>
        <v>5864</v>
      </c>
      <c r="CH318">
        <f t="shared" si="86"/>
        <v>5954</v>
      </c>
      <c r="CZ318" s="82">
        <v>39692</v>
      </c>
      <c r="DA318" s="6">
        <f t="shared" si="117"/>
        <v>12558.194444444445</v>
      </c>
      <c r="DB318" s="6">
        <f t="shared" si="84"/>
        <v>11755.916666666666</v>
      </c>
      <c r="DC318" s="84">
        <f t="shared" si="118"/>
        <v>13673</v>
      </c>
    </row>
    <row r="319" spans="2:107" x14ac:dyDescent="0.3">
      <c r="B319" s="58">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
        <f t="shared" si="123"/>
        <v>142</v>
      </c>
      <c r="BP319">
        <v>72</v>
      </c>
      <c r="BQ319" s="3">
        <f t="shared" si="124"/>
        <v>370</v>
      </c>
      <c r="BR319" s="24">
        <v>13552</v>
      </c>
      <c r="BS319" s="3">
        <f t="shared" si="144"/>
        <v>13552</v>
      </c>
      <c r="BT319" s="3">
        <v>0</v>
      </c>
      <c r="BU319" s="40">
        <v>39746</v>
      </c>
      <c r="BW319">
        <f t="shared" si="149"/>
        <v>142313</v>
      </c>
      <c r="BX319" s="25">
        <f t="shared" si="150"/>
        <v>-1.7690990916369831E-2</v>
      </c>
      <c r="BY319" s="41">
        <v>5036</v>
      </c>
      <c r="BZ319" s="37">
        <f t="shared" si="145"/>
        <v>8516</v>
      </c>
      <c r="CA319" s="37">
        <f t="shared" si="151"/>
        <v>70737</v>
      </c>
      <c r="CD319">
        <f t="shared" si="146"/>
        <v>27771</v>
      </c>
      <c r="CE319">
        <f t="shared" si="147"/>
        <v>18291</v>
      </c>
      <c r="CF319">
        <f t="shared" si="148"/>
        <v>6755</v>
      </c>
      <c r="CG319">
        <f t="shared" si="85"/>
        <v>5942</v>
      </c>
      <c r="CH319">
        <f t="shared" si="86"/>
        <v>6032</v>
      </c>
      <c r="CZ319" s="82">
        <v>39722</v>
      </c>
      <c r="DA319" s="6">
        <f t="shared" si="117"/>
        <v>12548.861111111111</v>
      </c>
      <c r="DB319" s="6">
        <f t="shared" si="84"/>
        <v>11859.416666666666</v>
      </c>
      <c r="DC319" s="84">
        <f t="shared" si="118"/>
        <v>13552</v>
      </c>
    </row>
    <row r="320" spans="2:107" x14ac:dyDescent="0.3">
      <c r="B320" s="58">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
        <f t="shared" si="123"/>
        <v>160</v>
      </c>
      <c r="BP320">
        <v>51</v>
      </c>
      <c r="BQ320" s="3">
        <f t="shared" si="124"/>
        <v>402</v>
      </c>
      <c r="BR320" s="24">
        <v>11704</v>
      </c>
      <c r="BS320" s="3">
        <f t="shared" si="144"/>
        <v>11704</v>
      </c>
      <c r="BT320" s="3">
        <v>0</v>
      </c>
      <c r="BU320" s="40">
        <v>39783</v>
      </c>
      <c r="BW320">
        <f t="shared" si="149"/>
        <v>144556</v>
      </c>
      <c r="BX320" s="25">
        <f t="shared" si="150"/>
        <v>6.5662579292959933E-3</v>
      </c>
      <c r="BY320" s="41">
        <v>4897</v>
      </c>
      <c r="BZ320" s="37">
        <f t="shared" si="145"/>
        <v>6807</v>
      </c>
      <c r="CA320" s="37">
        <f t="shared" si="151"/>
        <v>73418</v>
      </c>
      <c r="CD320">
        <f t="shared" si="146"/>
        <v>28206</v>
      </c>
      <c r="CE320">
        <f t="shared" si="147"/>
        <v>18706</v>
      </c>
      <c r="CF320">
        <f t="shared" si="148"/>
        <v>6787</v>
      </c>
      <c r="CG320">
        <f t="shared" si="85"/>
        <v>5970</v>
      </c>
      <c r="CH320">
        <f t="shared" si="86"/>
        <v>6150</v>
      </c>
      <c r="CZ320" s="82">
        <v>39753</v>
      </c>
      <c r="DA320" s="6">
        <f t="shared" si="117"/>
        <v>12579.111111111111</v>
      </c>
      <c r="DB320" s="6">
        <f t="shared" si="84"/>
        <v>12046.333333333334</v>
      </c>
      <c r="DC320" s="84">
        <f t="shared" si="118"/>
        <v>11704</v>
      </c>
    </row>
    <row r="321" spans="2:107" x14ac:dyDescent="0.3">
      <c r="B321" s="58">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
        <f t="shared" si="123"/>
        <v>84</v>
      </c>
      <c r="BP321">
        <v>54</v>
      </c>
      <c r="BQ321" s="3">
        <f t="shared" si="124"/>
        <v>294</v>
      </c>
      <c r="BR321" s="24">
        <v>7532</v>
      </c>
      <c r="BS321" s="3">
        <f t="shared" si="144"/>
        <v>7532</v>
      </c>
      <c r="BT321" s="3">
        <v>0</v>
      </c>
      <c r="BU321" s="40">
        <v>39809</v>
      </c>
      <c r="BW321">
        <f t="shared" si="149"/>
        <v>140394</v>
      </c>
      <c r="BX321" s="25">
        <f t="shared" si="150"/>
        <v>-1.1463012772669035E-2</v>
      </c>
      <c r="BY321" s="41">
        <v>3748</v>
      </c>
      <c r="BZ321" s="37">
        <f t="shared" si="145"/>
        <v>3784</v>
      </c>
      <c r="CA321" s="37">
        <f t="shared" si="151"/>
        <v>72842</v>
      </c>
      <c r="CD321">
        <f t="shared" si="146"/>
        <v>27408</v>
      </c>
      <c r="CE321">
        <f t="shared" si="147"/>
        <v>18353</v>
      </c>
      <c r="CF321">
        <f t="shared" si="148"/>
        <v>6505</v>
      </c>
      <c r="CG321">
        <f t="shared" si="85"/>
        <v>5832</v>
      </c>
      <c r="CH321">
        <f t="shared" si="86"/>
        <v>5975</v>
      </c>
      <c r="CZ321" s="82">
        <v>39783</v>
      </c>
      <c r="DA321" s="6">
        <f t="shared" si="117"/>
        <v>12403.972222222223</v>
      </c>
      <c r="DB321" s="6">
        <f t="shared" si="84"/>
        <v>11699.5</v>
      </c>
      <c r="DC321" s="84">
        <f t="shared" si="118"/>
        <v>7532</v>
      </c>
    </row>
    <row r="322" spans="2:107" x14ac:dyDescent="0.3">
      <c r="B322" s="58">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
        <f t="shared" si="123"/>
        <v>133</v>
      </c>
      <c r="BP322">
        <v>53</v>
      </c>
      <c r="BQ322" s="3">
        <f t="shared" si="124"/>
        <v>423</v>
      </c>
      <c r="BR322" s="24">
        <v>11764</v>
      </c>
      <c r="BS322" s="3">
        <f t="shared" si="144"/>
        <v>11764</v>
      </c>
      <c r="BT322" s="3">
        <v>0</v>
      </c>
      <c r="BU322" s="40">
        <v>39844</v>
      </c>
      <c r="BW322">
        <f t="shared" si="149"/>
        <v>141903</v>
      </c>
      <c r="BX322" s="25">
        <f t="shared" si="150"/>
        <v>7.0541980994827114E-3</v>
      </c>
      <c r="BY322" s="41">
        <v>7622</v>
      </c>
      <c r="BZ322" s="37">
        <f t="shared" ref="BZ322:BZ327" si="152">BR322-BY322</f>
        <v>4142</v>
      </c>
      <c r="CA322" s="37">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2">
        <v>39814</v>
      </c>
      <c r="DA322" s="6">
        <f t="shared" si="117"/>
        <v>12391.194444444445</v>
      </c>
      <c r="DB322" s="6">
        <f t="shared" si="84"/>
        <v>11825.25</v>
      </c>
      <c r="DC322" s="84">
        <f t="shared" si="118"/>
        <v>11764</v>
      </c>
    </row>
    <row r="323" spans="2:107" x14ac:dyDescent="0.3">
      <c r="B323" s="58">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
        <f t="shared" si="123"/>
        <v>120</v>
      </c>
      <c r="BP323">
        <v>54</v>
      </c>
      <c r="BQ323" s="3">
        <f t="shared" si="124"/>
        <v>345</v>
      </c>
      <c r="BR323" s="24">
        <v>9829</v>
      </c>
      <c r="BS323" s="3">
        <f t="shared" si="144"/>
        <v>9829</v>
      </c>
      <c r="BT323" s="3">
        <v>0</v>
      </c>
      <c r="BU323" s="62">
        <v>39872</v>
      </c>
      <c r="BW323">
        <f t="shared" si="149"/>
        <v>141036</v>
      </c>
      <c r="BX323" s="25">
        <f t="shared" si="150"/>
        <v>4.758919411831819E-3</v>
      </c>
      <c r="BY323" s="41">
        <v>3958</v>
      </c>
      <c r="BZ323" s="37">
        <f t="shared" si="152"/>
        <v>5871</v>
      </c>
      <c r="CA323" s="37">
        <f t="shared" si="151"/>
        <v>76698</v>
      </c>
      <c r="CD323">
        <f t="shared" si="153"/>
        <v>27394</v>
      </c>
      <c r="CE323">
        <f t="shared" si="154"/>
        <v>18863</v>
      </c>
      <c r="CF323">
        <f t="shared" si="155"/>
        <v>6483</v>
      </c>
      <c r="CG323">
        <f t="shared" si="85"/>
        <v>5845</v>
      </c>
      <c r="CH323">
        <f t="shared" si="86"/>
        <v>5936</v>
      </c>
      <c r="CZ323" s="82">
        <v>39845</v>
      </c>
      <c r="DA323" s="6">
        <f t="shared" si="117"/>
        <v>12324.361111111111</v>
      </c>
      <c r="DB323" s="6">
        <f t="shared" si="84"/>
        <v>11753</v>
      </c>
      <c r="DC323" s="84">
        <f t="shared" si="118"/>
        <v>9829</v>
      </c>
    </row>
    <row r="324" spans="2:107" x14ac:dyDescent="0.3">
      <c r="B324" s="58">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
        <f t="shared" si="123"/>
        <v>111</v>
      </c>
      <c r="BP324">
        <v>55</v>
      </c>
      <c r="BQ324" s="3">
        <f t="shared" si="124"/>
        <v>354</v>
      </c>
      <c r="BR324" s="24">
        <v>9710</v>
      </c>
      <c r="BS324" s="3">
        <f t="shared" si="144"/>
        <v>9710</v>
      </c>
      <c r="BT324" s="3">
        <v>0</v>
      </c>
      <c r="BU324" s="40">
        <v>39900</v>
      </c>
      <c r="BW324">
        <f t="shared" ref="BW324:BW329" si="156">SUM(BR313:BR324)</f>
        <v>137751</v>
      </c>
      <c r="BX324" s="25">
        <f t="shared" ref="BX324:BX329" si="157">(BW324/BW312)-1</f>
        <v>-8.9713521057857015E-3</v>
      </c>
      <c r="BY324" s="41">
        <v>6044</v>
      </c>
      <c r="BZ324" s="37">
        <f t="shared" si="152"/>
        <v>3666</v>
      </c>
      <c r="CA324" s="37">
        <f t="shared" ref="CA324:CA329" si="158">SUM(BZ313:BZ324)</f>
        <v>73677</v>
      </c>
      <c r="CD324">
        <f t="shared" si="153"/>
        <v>26690</v>
      </c>
      <c r="CE324">
        <f t="shared" si="154"/>
        <v>18694</v>
      </c>
      <c r="CF324">
        <f t="shared" si="155"/>
        <v>6273</v>
      </c>
      <c r="CG324">
        <f t="shared" si="85"/>
        <v>5751</v>
      </c>
      <c r="CH324">
        <f t="shared" si="86"/>
        <v>5806</v>
      </c>
      <c r="CZ324" s="82">
        <v>39873</v>
      </c>
      <c r="DA324" s="6">
        <f t="shared" si="117"/>
        <v>12163.583333333334</v>
      </c>
      <c r="DB324" s="6">
        <f t="shared" si="84"/>
        <v>11479.25</v>
      </c>
      <c r="DC324" s="84">
        <f t="shared" si="118"/>
        <v>9710</v>
      </c>
    </row>
    <row r="325" spans="2:107" x14ac:dyDescent="0.3">
      <c r="B325" s="58">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
        <f t="shared" si="123"/>
        <v>80</v>
      </c>
      <c r="BP325">
        <v>49</v>
      </c>
      <c r="BQ325" s="3">
        <f t="shared" si="124"/>
        <v>331</v>
      </c>
      <c r="BR325" s="24">
        <v>9210</v>
      </c>
      <c r="BS325" s="3">
        <f t="shared" si="144"/>
        <v>9210</v>
      </c>
      <c r="BT325" s="3">
        <v>0</v>
      </c>
      <c r="BU325" s="40">
        <v>39928</v>
      </c>
      <c r="BW325">
        <f t="shared" si="156"/>
        <v>137060</v>
      </c>
      <c r="BX325" s="25">
        <f t="shared" si="157"/>
        <v>-2.9897214685279394E-3</v>
      </c>
      <c r="BY325" s="41">
        <v>4495</v>
      </c>
      <c r="BZ325" s="37">
        <f t="shared" si="152"/>
        <v>4715</v>
      </c>
      <c r="CA325" s="37">
        <f t="shared" si="158"/>
        <v>72335</v>
      </c>
      <c r="CD325">
        <f t="shared" si="153"/>
        <v>26461</v>
      </c>
      <c r="CE325">
        <f t="shared" si="154"/>
        <v>18943</v>
      </c>
      <c r="CF325">
        <f t="shared" si="155"/>
        <v>6222</v>
      </c>
      <c r="CG325">
        <f t="shared" si="85"/>
        <v>5735</v>
      </c>
      <c r="CH325">
        <f t="shared" si="86"/>
        <v>5777</v>
      </c>
      <c r="CZ325" s="82">
        <v>39904</v>
      </c>
      <c r="DA325" s="6">
        <f t="shared" si="117"/>
        <v>12094.194444444445</v>
      </c>
      <c r="DB325" s="6">
        <f t="shared" si="84"/>
        <v>11421.666666666666</v>
      </c>
      <c r="DC325" s="84">
        <f t="shared" si="118"/>
        <v>9210</v>
      </c>
    </row>
    <row r="326" spans="2:107" x14ac:dyDescent="0.3">
      <c r="B326" s="58">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
        <f t="shared" si="123"/>
        <v>148</v>
      </c>
      <c r="BP326">
        <v>97</v>
      </c>
      <c r="BQ326" s="3">
        <f t="shared" si="124"/>
        <v>426</v>
      </c>
      <c r="BR326" s="24">
        <v>13172</v>
      </c>
      <c r="BS326" s="3">
        <f t="shared" ref="BS326:BS339" si="159">SUM(D326:BQ326)-BO326</f>
        <v>13172</v>
      </c>
      <c r="BT326" s="3">
        <v>0</v>
      </c>
      <c r="BU326" s="40">
        <v>39963</v>
      </c>
      <c r="BW326">
        <f t="shared" si="156"/>
        <v>138101</v>
      </c>
      <c r="BX326" s="25">
        <f t="shared" si="157"/>
        <v>-9.695022695818678E-3</v>
      </c>
      <c r="BY326" s="41">
        <v>3606</v>
      </c>
      <c r="BZ326" s="37">
        <f t="shared" si="152"/>
        <v>9566</v>
      </c>
      <c r="CA326" s="37">
        <f t="shared" si="158"/>
        <v>73476</v>
      </c>
      <c r="CD326">
        <f t="shared" si="153"/>
        <v>26435</v>
      </c>
      <c r="CE326">
        <f t="shared" si="154"/>
        <v>19470</v>
      </c>
      <c r="CF326">
        <f t="shared" si="155"/>
        <v>6272</v>
      </c>
      <c r="CG326">
        <f t="shared" si="85"/>
        <v>5819</v>
      </c>
      <c r="CH326">
        <f t="shared" si="86"/>
        <v>5767</v>
      </c>
      <c r="CZ326" s="82">
        <v>39934</v>
      </c>
      <c r="DA326" s="6">
        <f t="shared" si="117"/>
        <v>12144.083333333334</v>
      </c>
      <c r="DB326" s="6">
        <f t="shared" si="84"/>
        <v>11508.416666666666</v>
      </c>
      <c r="DC326" s="84">
        <f t="shared" si="118"/>
        <v>13172</v>
      </c>
    </row>
    <row r="327" spans="2:107" x14ac:dyDescent="0.3">
      <c r="B327" s="58">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
        <f t="shared" si="123"/>
        <v>101</v>
      </c>
      <c r="BP327">
        <v>41</v>
      </c>
      <c r="BQ327" s="3">
        <f t="shared" si="124"/>
        <v>279</v>
      </c>
      <c r="BR327" s="24">
        <v>9658</v>
      </c>
      <c r="BS327" s="3">
        <f t="shared" si="159"/>
        <v>9658</v>
      </c>
      <c r="BT327" s="3">
        <v>0</v>
      </c>
      <c r="BU327" s="40">
        <v>39991</v>
      </c>
      <c r="BW327">
        <f t="shared" si="156"/>
        <v>136739</v>
      </c>
      <c r="BX327" s="25">
        <f t="shared" si="157"/>
        <v>-6.8346891342242477E-3</v>
      </c>
      <c r="BY327" s="41">
        <v>4209</v>
      </c>
      <c r="BZ327" s="37">
        <f t="shared" si="152"/>
        <v>5449</v>
      </c>
      <c r="CA327" s="37">
        <f t="shared" si="158"/>
        <v>74072</v>
      </c>
      <c r="CD327">
        <f t="shared" si="153"/>
        <v>26187</v>
      </c>
      <c r="CE327">
        <f t="shared" si="154"/>
        <v>19522</v>
      </c>
      <c r="CF327">
        <f t="shared" si="155"/>
        <v>6199</v>
      </c>
      <c r="CG327">
        <f t="shared" si="85"/>
        <v>5700</v>
      </c>
      <c r="CH327">
        <f t="shared" si="86"/>
        <v>5649</v>
      </c>
      <c r="CZ327" s="82">
        <v>39965</v>
      </c>
      <c r="DA327" s="6">
        <f t="shared" si="117"/>
        <v>12059.527777777777</v>
      </c>
      <c r="DB327" s="6">
        <f t="shared" si="84"/>
        <v>11394.916666666666</v>
      </c>
      <c r="DC327" s="84">
        <f t="shared" si="118"/>
        <v>9658</v>
      </c>
    </row>
    <row r="328" spans="2:107" x14ac:dyDescent="0.3">
      <c r="B328" s="58">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
        <f t="shared" si="123"/>
        <v>128</v>
      </c>
      <c r="BP328">
        <v>72</v>
      </c>
      <c r="BQ328" s="3">
        <f t="shared" si="124"/>
        <v>281</v>
      </c>
      <c r="BR328" s="24">
        <v>10280</v>
      </c>
      <c r="BS328" s="3">
        <f t="shared" si="159"/>
        <v>10280</v>
      </c>
      <c r="BT328" s="3">
        <v>0</v>
      </c>
      <c r="BU328" s="40">
        <v>40020</v>
      </c>
      <c r="BW328">
        <f t="shared" si="156"/>
        <v>135317</v>
      </c>
      <c r="BX328" s="25">
        <f t="shared" si="157"/>
        <v>-2.7336112708453153E-2</v>
      </c>
      <c r="BY328" s="41">
        <v>4331</v>
      </c>
      <c r="BZ328" s="37">
        <f t="shared" ref="BZ328:BZ333" si="160">BR328-BY328</f>
        <v>5949</v>
      </c>
      <c r="CA328" s="37">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2">
        <v>39995</v>
      </c>
      <c r="DA328" s="6">
        <f t="shared" si="117"/>
        <v>11881.666666666666</v>
      </c>
      <c r="DB328" s="6">
        <f t="shared" si="84"/>
        <v>11276.416666666666</v>
      </c>
      <c r="DC328" s="84">
        <f t="shared" si="118"/>
        <v>10280</v>
      </c>
    </row>
    <row r="329" spans="2:107" x14ac:dyDescent="0.3">
      <c r="B329" s="58">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
        <f t="shared" si="123"/>
        <v>179</v>
      </c>
      <c r="BP329">
        <v>79</v>
      </c>
      <c r="BQ329" s="3">
        <f t="shared" si="124"/>
        <v>493</v>
      </c>
      <c r="BR329" s="24">
        <v>13936</v>
      </c>
      <c r="BS329" s="3">
        <f t="shared" si="159"/>
        <v>13936</v>
      </c>
      <c r="BT329" s="3">
        <v>0</v>
      </c>
      <c r="BU329" s="40">
        <v>40054</v>
      </c>
      <c r="BW329">
        <f t="shared" si="156"/>
        <v>134020</v>
      </c>
      <c r="BX329" s="25">
        <f t="shared" si="157"/>
        <v>-6.0247384511822322E-2</v>
      </c>
      <c r="BY329" s="41">
        <v>1947</v>
      </c>
      <c r="BZ329" s="37">
        <f t="shared" si="160"/>
        <v>11989</v>
      </c>
      <c r="CA329" s="37">
        <f t="shared" si="158"/>
        <v>78388</v>
      </c>
      <c r="CD329">
        <f t="shared" si="161"/>
        <v>25525</v>
      </c>
      <c r="CE329">
        <f t="shared" si="162"/>
        <v>19469</v>
      </c>
      <c r="CF329">
        <f t="shared" si="163"/>
        <v>6128</v>
      </c>
      <c r="CG329">
        <f t="shared" si="85"/>
        <v>5533</v>
      </c>
      <c r="CH329">
        <f t="shared" si="86"/>
        <v>5540</v>
      </c>
      <c r="CZ329" s="82">
        <v>40026</v>
      </c>
      <c r="DA329" s="6">
        <f t="shared" si="117"/>
        <v>11849.194444444445</v>
      </c>
      <c r="DB329" s="6">
        <f t="shared" si="84"/>
        <v>11168.333333333334</v>
      </c>
      <c r="DC329" s="84">
        <f t="shared" si="118"/>
        <v>13936</v>
      </c>
    </row>
    <row r="330" spans="2:107" x14ac:dyDescent="0.3">
      <c r="B330" s="58">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
        <f t="shared" si="123"/>
        <v>135</v>
      </c>
      <c r="BP330">
        <v>37</v>
      </c>
      <c r="BQ330" s="3">
        <f t="shared" si="124"/>
        <v>420</v>
      </c>
      <c r="BR330" s="24">
        <v>11409</v>
      </c>
      <c r="BS330" s="3">
        <f t="shared" si="159"/>
        <v>11409</v>
      </c>
      <c r="BT330" s="3">
        <v>0</v>
      </c>
      <c r="BU330" s="40">
        <v>40082</v>
      </c>
      <c r="BW330">
        <f t="shared" ref="BW330:BW336" si="164">SUM(BR319:BR330)</f>
        <v>131756</v>
      </c>
      <c r="BX330" s="25">
        <f t="shared" ref="BX330:BX335" si="165">(BW330/BW318)-1</f>
        <v>-6.6030580346066903E-2</v>
      </c>
      <c r="BY330" s="41">
        <v>4833</v>
      </c>
      <c r="BZ330" s="37">
        <f t="shared" si="160"/>
        <v>6576</v>
      </c>
      <c r="CA330" s="37">
        <f t="shared" ref="CA330:CA335" si="166">SUM(BZ319:BZ330)</f>
        <v>77030</v>
      </c>
      <c r="CD330">
        <f t="shared" si="161"/>
        <v>25050</v>
      </c>
      <c r="CE330">
        <f t="shared" si="162"/>
        <v>19249</v>
      </c>
      <c r="CF330">
        <f t="shared" si="163"/>
        <v>6059</v>
      </c>
      <c r="CG330">
        <f t="shared" si="85"/>
        <v>5405</v>
      </c>
      <c r="CH330">
        <f t="shared" si="86"/>
        <v>5437</v>
      </c>
      <c r="CZ330" s="82">
        <v>40057</v>
      </c>
      <c r="DA330" s="6">
        <f t="shared" si="117"/>
        <v>11638.861111111111</v>
      </c>
      <c r="DB330" s="6">
        <f t="shared" si="84"/>
        <v>10979.666666666666</v>
      </c>
      <c r="DC330" s="84">
        <f t="shared" si="118"/>
        <v>11409</v>
      </c>
    </row>
    <row r="331" spans="2:107" x14ac:dyDescent="0.3">
      <c r="B331" s="58">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
        <f t="shared" si="123"/>
        <v>157</v>
      </c>
      <c r="BP331">
        <v>82</v>
      </c>
      <c r="BQ331" s="3">
        <f t="shared" si="124"/>
        <v>468</v>
      </c>
      <c r="BR331" s="24">
        <v>13284</v>
      </c>
      <c r="BS331" s="3">
        <f t="shared" si="159"/>
        <v>13284</v>
      </c>
      <c r="BT331" s="3">
        <v>0</v>
      </c>
      <c r="BU331" s="40">
        <v>40117</v>
      </c>
      <c r="BW331">
        <f t="shared" si="164"/>
        <v>131488</v>
      </c>
      <c r="BX331" s="25">
        <f t="shared" si="165"/>
        <v>-7.6064730558698113E-2</v>
      </c>
      <c r="BY331" s="41">
        <v>5141</v>
      </c>
      <c r="BZ331" s="37">
        <f t="shared" si="160"/>
        <v>8143</v>
      </c>
      <c r="CA331" s="37">
        <f t="shared" si="166"/>
        <v>76657</v>
      </c>
      <c r="CD331">
        <f t="shared" si="161"/>
        <v>24741</v>
      </c>
      <c r="CE331">
        <f t="shared" si="162"/>
        <v>19529</v>
      </c>
      <c r="CF331">
        <f t="shared" si="163"/>
        <v>6004</v>
      </c>
      <c r="CG331">
        <f t="shared" si="85"/>
        <v>5349</v>
      </c>
      <c r="CH331">
        <f t="shared" si="86"/>
        <v>5369</v>
      </c>
      <c r="CZ331" s="82">
        <v>40087</v>
      </c>
      <c r="DA331" s="6">
        <f t="shared" si="117"/>
        <v>11629.916666666666</v>
      </c>
      <c r="DB331" s="6">
        <f t="shared" si="84"/>
        <v>10957.333333333334</v>
      </c>
      <c r="DC331" s="84">
        <f t="shared" si="118"/>
        <v>13284</v>
      </c>
    </row>
    <row r="332" spans="2:107" x14ac:dyDescent="0.3">
      <c r="B332" s="58">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
        <f t="shared" si="123"/>
        <v>125</v>
      </c>
      <c r="BP332">
        <v>137</v>
      </c>
      <c r="BQ332" s="3">
        <f t="shared" si="124"/>
        <v>310</v>
      </c>
      <c r="BR332" s="24">
        <v>8586</v>
      </c>
      <c r="BS332" s="3">
        <f t="shared" si="159"/>
        <v>8586</v>
      </c>
      <c r="BT332" s="3">
        <v>0</v>
      </c>
      <c r="BU332" s="40">
        <v>40145</v>
      </c>
      <c r="BW332">
        <f t="shared" si="164"/>
        <v>128370</v>
      </c>
      <c r="BX332" s="25">
        <f t="shared" si="165"/>
        <v>-0.11197044743905471</v>
      </c>
      <c r="BY332" s="41">
        <v>4285</v>
      </c>
      <c r="BZ332" s="37">
        <f t="shared" si="160"/>
        <v>4301</v>
      </c>
      <c r="CA332" s="37">
        <f t="shared" si="166"/>
        <v>74151</v>
      </c>
      <c r="CD332">
        <f t="shared" si="161"/>
        <v>23928</v>
      </c>
      <c r="CE332">
        <f t="shared" si="162"/>
        <v>19187</v>
      </c>
      <c r="CF332">
        <f t="shared" si="163"/>
        <v>5854</v>
      </c>
      <c r="CG332">
        <f t="shared" si="85"/>
        <v>5271</v>
      </c>
      <c r="CH332">
        <f t="shared" si="86"/>
        <v>5248</v>
      </c>
      <c r="CZ332" s="82">
        <v>40118</v>
      </c>
      <c r="DA332" s="6">
        <f t="shared" si="117"/>
        <v>11570.527777777777</v>
      </c>
      <c r="DB332" s="6">
        <f t="shared" si="84"/>
        <v>10697.5</v>
      </c>
      <c r="DC332" s="84">
        <f t="shared" si="118"/>
        <v>8586</v>
      </c>
    </row>
    <row r="333" spans="2:107" x14ac:dyDescent="0.3">
      <c r="B333" s="58">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
        <f t="shared" si="123"/>
        <v>97</v>
      </c>
      <c r="BP333">
        <v>36</v>
      </c>
      <c r="BQ333" s="3">
        <f t="shared" si="124"/>
        <v>348</v>
      </c>
      <c r="BR333" s="24">
        <v>8485</v>
      </c>
      <c r="BS333" s="3">
        <f t="shared" si="159"/>
        <v>8485</v>
      </c>
      <c r="BT333" s="3">
        <v>0</v>
      </c>
      <c r="BU333" s="40">
        <v>40173</v>
      </c>
      <c r="BW333">
        <f t="shared" si="164"/>
        <v>129323</v>
      </c>
      <c r="BX333" s="25">
        <f t="shared" si="165"/>
        <v>-7.885664629542577E-2</v>
      </c>
      <c r="BY333" s="41">
        <v>5523</v>
      </c>
      <c r="BZ333" s="37">
        <f t="shared" si="160"/>
        <v>2962</v>
      </c>
      <c r="CA333" s="37">
        <f t="shared" si="166"/>
        <v>73329</v>
      </c>
      <c r="CD333">
        <f t="shared" si="161"/>
        <v>23899</v>
      </c>
      <c r="CE333">
        <f t="shared" si="162"/>
        <v>19607</v>
      </c>
      <c r="CF333">
        <f t="shared" si="163"/>
        <v>5886</v>
      </c>
      <c r="CG333">
        <f t="shared" si="85"/>
        <v>5261</v>
      </c>
      <c r="CH333">
        <f t="shared" si="86"/>
        <v>5195</v>
      </c>
      <c r="CZ333" s="82">
        <v>40148</v>
      </c>
      <c r="DA333" s="6">
        <f t="shared" si="117"/>
        <v>11437.194444444445</v>
      </c>
      <c r="DB333" s="6">
        <f t="shared" si="84"/>
        <v>10776.916666666666</v>
      </c>
      <c r="DC333" s="84">
        <f t="shared" si="118"/>
        <v>8485</v>
      </c>
    </row>
    <row r="334" spans="2:107" x14ac:dyDescent="0.3">
      <c r="B334" s="58">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
        <f t="shared" si="123"/>
        <v>157</v>
      </c>
      <c r="BP334">
        <v>65</v>
      </c>
      <c r="BQ334" s="3">
        <f t="shared" si="124"/>
        <v>404</v>
      </c>
      <c r="BR334" s="24">
        <v>11972</v>
      </c>
      <c r="BS334" s="3">
        <f t="shared" si="159"/>
        <v>11972</v>
      </c>
      <c r="BT334" s="3">
        <v>0</v>
      </c>
      <c r="BU334" s="40">
        <v>40208</v>
      </c>
      <c r="BW334">
        <f t="shared" si="164"/>
        <v>129531</v>
      </c>
      <c r="BX334" s="25">
        <f t="shared" si="165"/>
        <v>-8.7186317414008174E-2</v>
      </c>
      <c r="BY334" s="41">
        <v>6132</v>
      </c>
      <c r="BZ334" s="37">
        <f t="shared" ref="BZ334:BZ339" si="167">BR334-BY334</f>
        <v>5840</v>
      </c>
      <c r="CA334" s="37">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2">
        <v>40179</v>
      </c>
      <c r="DA334" s="6">
        <f t="shared" si="117"/>
        <v>11453.972222222223</v>
      </c>
      <c r="DB334" s="6">
        <f t="shared" si="84"/>
        <v>10794.25</v>
      </c>
      <c r="DC334" s="84">
        <f t="shared" si="118"/>
        <v>11972</v>
      </c>
    </row>
    <row r="335" spans="2:107" x14ac:dyDescent="0.3">
      <c r="B335" s="58">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
        <f t="shared" si="123"/>
        <v>124</v>
      </c>
      <c r="BP335">
        <v>57</v>
      </c>
      <c r="BQ335" s="3">
        <f t="shared" si="124"/>
        <v>348</v>
      </c>
      <c r="BR335" s="24">
        <v>10146</v>
      </c>
      <c r="BS335" s="3">
        <f t="shared" si="159"/>
        <v>10146</v>
      </c>
      <c r="BT335" s="3">
        <v>0</v>
      </c>
      <c r="BU335" s="40">
        <v>40236</v>
      </c>
      <c r="BW335">
        <f t="shared" si="164"/>
        <v>129848</v>
      </c>
      <c r="BX335" s="25">
        <f t="shared" si="165"/>
        <v>-7.9327263960974448E-2</v>
      </c>
      <c r="BY335" s="41">
        <v>6557</v>
      </c>
      <c r="BZ335" s="37">
        <f t="shared" si="167"/>
        <v>3589</v>
      </c>
      <c r="CA335" s="37">
        <f t="shared" si="166"/>
        <v>72745</v>
      </c>
      <c r="CD335">
        <f t="shared" si="168"/>
        <v>23592</v>
      </c>
      <c r="CE335">
        <f t="shared" si="169"/>
        <v>19845</v>
      </c>
      <c r="CF335">
        <f t="shared" si="170"/>
        <v>5850</v>
      </c>
      <c r="CG335">
        <f t="shared" si="85"/>
        <v>5272</v>
      </c>
      <c r="CH335">
        <f t="shared" si="86"/>
        <v>5236</v>
      </c>
      <c r="CZ335" s="82">
        <v>40210</v>
      </c>
      <c r="DA335" s="6">
        <f t="shared" si="117"/>
        <v>11423.666666666666</v>
      </c>
      <c r="DB335" s="6">
        <f t="shared" ref="DB335:DB390" si="171">AVERAGE(BS324:BS335)</f>
        <v>10820.666666666666</v>
      </c>
      <c r="DC335" s="84">
        <f t="shared" si="118"/>
        <v>10146</v>
      </c>
    </row>
    <row r="336" spans="2:107" x14ac:dyDescent="0.3">
      <c r="B336" s="58">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
        <f t="shared" si="123"/>
        <v>112</v>
      </c>
      <c r="BP336">
        <v>77</v>
      </c>
      <c r="BQ336" s="3">
        <f t="shared" si="124"/>
        <v>403</v>
      </c>
      <c r="BR336" s="24">
        <v>10516</v>
      </c>
      <c r="BS336" s="3">
        <f t="shared" si="159"/>
        <v>10516</v>
      </c>
      <c r="BT336" s="3">
        <v>0</v>
      </c>
      <c r="BU336" s="40">
        <v>40265</v>
      </c>
      <c r="BW336">
        <f t="shared" si="164"/>
        <v>130654</v>
      </c>
      <c r="BX336" s="25">
        <f t="shared" ref="BX336:BX341" si="172">(BW336/BW324)-1</f>
        <v>-5.1520497128877518E-2</v>
      </c>
      <c r="BY336" s="41">
        <v>7584</v>
      </c>
      <c r="BZ336" s="37">
        <f t="shared" si="167"/>
        <v>2932</v>
      </c>
      <c r="CA336" s="37">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2">
        <v>40238</v>
      </c>
      <c r="DA336" s="6">
        <f t="shared" si="117"/>
        <v>11316.75</v>
      </c>
      <c r="DB336" s="6">
        <f t="shared" si="171"/>
        <v>10887.833333333334</v>
      </c>
      <c r="DC336" s="84">
        <f t="shared" si="118"/>
        <v>10516</v>
      </c>
    </row>
    <row r="337" spans="2:107" x14ac:dyDescent="0.3">
      <c r="B337" s="58">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
        <f t="shared" si="123"/>
        <v>109</v>
      </c>
      <c r="BP337">
        <v>63</v>
      </c>
      <c r="BQ337" s="3">
        <f t="shared" si="124"/>
        <v>437</v>
      </c>
      <c r="BR337" s="24">
        <v>10485</v>
      </c>
      <c r="BS337" s="3">
        <f t="shared" si="159"/>
        <v>10485</v>
      </c>
      <c r="BT337" s="3">
        <v>0</v>
      </c>
      <c r="BU337" s="40">
        <v>40292</v>
      </c>
      <c r="BW337">
        <f t="shared" ref="BW337:BW342" si="176">SUM(BR326:BR337)</f>
        <v>131929</v>
      </c>
      <c r="BX337" s="25">
        <f t="shared" si="172"/>
        <v>-3.7436159346271758E-2</v>
      </c>
      <c r="BY337" s="41">
        <v>6438</v>
      </c>
      <c r="BZ337" s="37">
        <f t="shared" si="167"/>
        <v>4047</v>
      </c>
      <c r="CA337" s="37">
        <f t="shared" si="173"/>
        <v>71343</v>
      </c>
      <c r="CD337">
        <f t="shared" si="168"/>
        <v>23774</v>
      </c>
      <c r="CE337">
        <f t="shared" si="169"/>
        <v>20134</v>
      </c>
      <c r="CF337">
        <f t="shared" si="170"/>
        <v>5889</v>
      </c>
      <c r="CG337">
        <f t="shared" si="174"/>
        <v>5257</v>
      </c>
      <c r="CH337">
        <f t="shared" si="175"/>
        <v>5201</v>
      </c>
      <c r="CZ337" s="82">
        <v>40269</v>
      </c>
      <c r="DA337" s="6">
        <f t="shared" si="117"/>
        <v>11290.555555555555</v>
      </c>
      <c r="DB337" s="6">
        <f t="shared" si="171"/>
        <v>10994.083333333334</v>
      </c>
      <c r="DC337" s="84">
        <f t="shared" si="118"/>
        <v>10485</v>
      </c>
    </row>
    <row r="338" spans="2:107" x14ac:dyDescent="0.3">
      <c r="B338" s="58">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
        <f t="shared" si="123"/>
        <v>143</v>
      </c>
      <c r="BP338">
        <v>67</v>
      </c>
      <c r="BQ338" s="3">
        <f t="shared" si="124"/>
        <v>526</v>
      </c>
      <c r="BR338" s="24">
        <v>12672</v>
      </c>
      <c r="BS338" s="3">
        <f t="shared" si="159"/>
        <v>12672</v>
      </c>
      <c r="BT338" s="3">
        <v>0</v>
      </c>
      <c r="BU338" s="40">
        <v>40327</v>
      </c>
      <c r="BW338">
        <f t="shared" si="176"/>
        <v>131429</v>
      </c>
      <c r="BX338" s="25">
        <f t="shared" si="172"/>
        <v>-4.8312466962585399E-2</v>
      </c>
      <c r="BY338" s="41">
        <v>8038</v>
      </c>
      <c r="BZ338" s="37">
        <f t="shared" si="167"/>
        <v>4634</v>
      </c>
      <c r="CA338" s="37">
        <f t="shared" si="173"/>
        <v>66411</v>
      </c>
      <c r="CD338">
        <f t="shared" si="168"/>
        <v>23567</v>
      </c>
      <c r="CE338">
        <f t="shared" si="169"/>
        <v>19966</v>
      </c>
      <c r="CF338">
        <f t="shared" si="170"/>
        <v>5897</v>
      </c>
      <c r="CG338">
        <f t="shared" si="174"/>
        <v>5172</v>
      </c>
      <c r="CH338">
        <f t="shared" si="175"/>
        <v>5105</v>
      </c>
      <c r="CZ338" s="82">
        <v>40299</v>
      </c>
      <c r="DA338" s="6">
        <f t="shared" si="117"/>
        <v>11360.638888888889</v>
      </c>
      <c r="DB338" s="6">
        <f t="shared" si="171"/>
        <v>10952.416666666666</v>
      </c>
      <c r="DC338" s="84">
        <f t="shared" si="118"/>
        <v>12672</v>
      </c>
    </row>
    <row r="339" spans="2:107" x14ac:dyDescent="0.3">
      <c r="B339" s="58">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
        <f t="shared" si="123"/>
        <v>99</v>
      </c>
      <c r="BP339">
        <v>58</v>
      </c>
      <c r="BQ339" s="3">
        <f t="shared" si="124"/>
        <v>476</v>
      </c>
      <c r="BR339" s="24">
        <v>13586</v>
      </c>
      <c r="BS339" s="3">
        <f t="shared" si="159"/>
        <v>13586</v>
      </c>
      <c r="BT339" s="3">
        <v>0</v>
      </c>
      <c r="BU339" s="40">
        <v>40355</v>
      </c>
      <c r="BW339">
        <f t="shared" si="176"/>
        <v>135357</v>
      </c>
      <c r="BX339" s="25">
        <f t="shared" si="172"/>
        <v>-1.010684588888322E-2</v>
      </c>
      <c r="BY339" s="41">
        <v>6303</v>
      </c>
      <c r="BZ339" s="37">
        <f t="shared" si="167"/>
        <v>7283</v>
      </c>
      <c r="CA339" s="37">
        <f t="shared" si="173"/>
        <v>68245</v>
      </c>
      <c r="CD339">
        <f t="shared" si="168"/>
        <v>24166</v>
      </c>
      <c r="CE339">
        <f t="shared" si="169"/>
        <v>20464</v>
      </c>
      <c r="CF339">
        <f t="shared" si="170"/>
        <v>6087</v>
      </c>
      <c r="CG339">
        <f t="shared" si="174"/>
        <v>5356</v>
      </c>
      <c r="CH339">
        <f t="shared" si="175"/>
        <v>5237</v>
      </c>
      <c r="CZ339" s="82">
        <v>40330</v>
      </c>
      <c r="DA339" s="6">
        <f t="shared" si="117"/>
        <v>11382.666666666666</v>
      </c>
      <c r="DB339" s="6">
        <f t="shared" si="171"/>
        <v>11279.75</v>
      </c>
      <c r="DC339" s="84">
        <f t="shared" si="118"/>
        <v>13586</v>
      </c>
    </row>
    <row r="340" spans="2:107" x14ac:dyDescent="0.3">
      <c r="B340" s="58">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
        <f t="shared" si="123"/>
        <v>173</v>
      </c>
      <c r="BP340">
        <v>97</v>
      </c>
      <c r="BQ340" s="3">
        <f t="shared" si="124"/>
        <v>630</v>
      </c>
      <c r="BR340" s="24">
        <v>17955</v>
      </c>
      <c r="BS340" s="3">
        <f t="shared" ref="BS340:BS396" si="177">SUM(D340:BQ340)-BO340</f>
        <v>17955</v>
      </c>
      <c r="BT340" s="3">
        <v>0</v>
      </c>
      <c r="BU340" s="40">
        <v>40390</v>
      </c>
      <c r="BW340">
        <f t="shared" si="176"/>
        <v>143032</v>
      </c>
      <c r="BX340" s="25">
        <f t="shared" si="172"/>
        <v>5.7014270195171246E-2</v>
      </c>
      <c r="BY340" s="41">
        <v>3846</v>
      </c>
      <c r="BZ340" s="37">
        <f t="shared" ref="BZ340:BZ345" si="178">BR340-BY340</f>
        <v>14109</v>
      </c>
      <c r="CA340" s="37">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2">
        <v>40360</v>
      </c>
      <c r="DA340" s="6">
        <f t="shared" si="117"/>
        <v>11596.361111111111</v>
      </c>
      <c r="DB340" s="6">
        <f t="shared" si="171"/>
        <v>11919.333333333334</v>
      </c>
      <c r="DC340" s="84">
        <f t="shared" si="118"/>
        <v>17955</v>
      </c>
    </row>
    <row r="341" spans="2:107" ht="17.25" customHeight="1" x14ac:dyDescent="0.3">
      <c r="B341" s="58">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
        <f t="shared" si="123"/>
        <v>144</v>
      </c>
      <c r="BP341">
        <v>57</v>
      </c>
      <c r="BQ341" s="3">
        <f t="shared" si="124"/>
        <v>494</v>
      </c>
      <c r="BR341" s="24">
        <v>15590</v>
      </c>
      <c r="BS341" s="3">
        <f t="shared" si="177"/>
        <v>15590</v>
      </c>
      <c r="BT341" s="3">
        <v>0</v>
      </c>
      <c r="BU341" s="40">
        <v>40418</v>
      </c>
      <c r="BW341">
        <f t="shared" si="176"/>
        <v>144686</v>
      </c>
      <c r="BX341" s="25">
        <f t="shared" si="172"/>
        <v>7.9585136546784119E-2</v>
      </c>
      <c r="BY341" s="41">
        <v>4580</v>
      </c>
      <c r="BZ341" s="37">
        <f t="shared" si="178"/>
        <v>11010</v>
      </c>
      <c r="CA341" s="37">
        <f t="shared" si="173"/>
        <v>75426</v>
      </c>
      <c r="CD341">
        <f t="shared" si="179"/>
        <v>25586</v>
      </c>
      <c r="CE341">
        <f t="shared" si="180"/>
        <v>21744</v>
      </c>
      <c r="CF341">
        <f t="shared" si="181"/>
        <v>6465</v>
      </c>
      <c r="CG341">
        <f t="shared" si="174"/>
        <v>5797</v>
      </c>
      <c r="CH341">
        <f t="shared" si="175"/>
        <v>5491</v>
      </c>
      <c r="CZ341" s="82">
        <v>40391</v>
      </c>
      <c r="DA341" s="6">
        <f t="shared" si="117"/>
        <v>11703.277777777777</v>
      </c>
      <c r="DB341" s="6">
        <f t="shared" si="171"/>
        <v>12057.166666666666</v>
      </c>
      <c r="DC341" s="84">
        <f t="shared" si="118"/>
        <v>15590</v>
      </c>
    </row>
    <row r="342" spans="2:107" x14ac:dyDescent="0.3">
      <c r="B342" s="58">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
        <f t="shared" si="123"/>
        <v>138</v>
      </c>
      <c r="BP342">
        <v>42</v>
      </c>
      <c r="BQ342" s="3">
        <f t="shared" si="124"/>
        <v>470</v>
      </c>
      <c r="BR342" s="24">
        <v>15579</v>
      </c>
      <c r="BS342" s="3">
        <f t="shared" si="177"/>
        <v>15579</v>
      </c>
      <c r="BT342" s="3">
        <v>0</v>
      </c>
      <c r="BU342" s="40">
        <v>40446</v>
      </c>
      <c r="BW342">
        <f t="shared" si="176"/>
        <v>148856</v>
      </c>
      <c r="BX342" s="25">
        <f t="shared" ref="BX342:BX347" si="182">(BW342/BW330)-1</f>
        <v>0.12978536081848269</v>
      </c>
      <c r="BY342" s="41">
        <v>3479</v>
      </c>
      <c r="BZ342" s="37">
        <f t="shared" si="178"/>
        <v>12100</v>
      </c>
      <c r="CA342" s="37">
        <f t="shared" ref="CA342:CA347" si="183">SUM(BZ331:BZ342)</f>
        <v>80950</v>
      </c>
      <c r="CD342">
        <f t="shared" si="179"/>
        <v>26150</v>
      </c>
      <c r="CE342">
        <f t="shared" si="180"/>
        <v>22314</v>
      </c>
      <c r="CF342">
        <f t="shared" si="181"/>
        <v>6667</v>
      </c>
      <c r="CG342">
        <f t="shared" si="174"/>
        <v>5907</v>
      </c>
      <c r="CH342">
        <f t="shared" si="175"/>
        <v>5609</v>
      </c>
      <c r="CZ342" s="82">
        <v>40422</v>
      </c>
      <c r="DA342" s="6">
        <f t="shared" si="117"/>
        <v>11713.416666666666</v>
      </c>
      <c r="DB342" s="6">
        <f t="shared" si="171"/>
        <v>12404.666666666666</v>
      </c>
      <c r="DC342" s="84">
        <f t="shared" si="118"/>
        <v>15579</v>
      </c>
    </row>
    <row r="343" spans="2:107" x14ac:dyDescent="0.3">
      <c r="B343" s="58">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
        <f t="shared" si="123"/>
        <v>156</v>
      </c>
      <c r="BP343">
        <v>104</v>
      </c>
      <c r="BQ343" s="3">
        <f t="shared" si="124"/>
        <v>665</v>
      </c>
      <c r="BR343" s="24">
        <v>19470</v>
      </c>
      <c r="BS343" s="3">
        <f t="shared" si="177"/>
        <v>19470</v>
      </c>
      <c r="BT343" s="3">
        <v>0</v>
      </c>
      <c r="BU343" s="40">
        <v>40481</v>
      </c>
      <c r="BW343">
        <f t="shared" ref="BW343:BW348" si="184">SUM(BR332:BR343)</f>
        <v>155042</v>
      </c>
      <c r="BX343" s="25">
        <f t="shared" si="182"/>
        <v>0.17913421757118519</v>
      </c>
      <c r="BY343" s="41">
        <v>3572</v>
      </c>
      <c r="BZ343" s="37">
        <f t="shared" si="178"/>
        <v>15898</v>
      </c>
      <c r="CA343" s="37">
        <f t="shared" si="183"/>
        <v>88705</v>
      </c>
      <c r="CD343">
        <f t="shared" si="179"/>
        <v>26807</v>
      </c>
      <c r="CE343">
        <f t="shared" si="180"/>
        <v>23219</v>
      </c>
      <c r="CF343">
        <f t="shared" si="181"/>
        <v>6986</v>
      </c>
      <c r="CG343">
        <f t="shared" si="174"/>
        <v>6070</v>
      </c>
      <c r="CH343">
        <f t="shared" si="175"/>
        <v>5831</v>
      </c>
      <c r="CZ343" s="82">
        <v>40452</v>
      </c>
      <c r="DA343" s="6">
        <f t="shared" si="117"/>
        <v>11912.305555555555</v>
      </c>
      <c r="DB343" s="6">
        <f t="shared" si="171"/>
        <v>12920.166666666666</v>
      </c>
      <c r="DC343" s="84">
        <f t="shared" si="118"/>
        <v>19470</v>
      </c>
    </row>
    <row r="344" spans="2:107" x14ac:dyDescent="0.3">
      <c r="B344" s="58">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
        <f t="shared" si="123"/>
        <v>107</v>
      </c>
      <c r="BP344">
        <v>53</v>
      </c>
      <c r="BQ344" s="3">
        <f t="shared" si="124"/>
        <v>421</v>
      </c>
      <c r="BR344" s="24">
        <v>10872</v>
      </c>
      <c r="BS344" s="3">
        <f t="shared" si="177"/>
        <v>10872</v>
      </c>
      <c r="BT344" s="3">
        <v>0</v>
      </c>
      <c r="BU344" s="40">
        <v>40509</v>
      </c>
      <c r="BW344">
        <f t="shared" si="184"/>
        <v>157328</v>
      </c>
      <c r="BX344" s="25">
        <f t="shared" si="182"/>
        <v>0.22558230116070743</v>
      </c>
      <c r="BY344" s="41">
        <v>4749</v>
      </c>
      <c r="BZ344" s="37">
        <f t="shared" si="178"/>
        <v>6123</v>
      </c>
      <c r="CA344" s="37">
        <f t="shared" si="183"/>
        <v>90527</v>
      </c>
      <c r="CD344">
        <f t="shared" si="179"/>
        <v>27033</v>
      </c>
      <c r="CE344">
        <f t="shared" si="180"/>
        <v>23520</v>
      </c>
      <c r="CF344">
        <f t="shared" si="181"/>
        <v>7179</v>
      </c>
      <c r="CG344">
        <f t="shared" si="174"/>
        <v>6100</v>
      </c>
      <c r="CH344">
        <f t="shared" si="175"/>
        <v>5810</v>
      </c>
      <c r="CZ344" s="82">
        <v>40483</v>
      </c>
      <c r="DA344" s="6">
        <f t="shared" si="117"/>
        <v>11951.5</v>
      </c>
      <c r="DB344" s="6">
        <f t="shared" si="171"/>
        <v>13110.666666666666</v>
      </c>
      <c r="DC344" s="84">
        <f t="shared" si="118"/>
        <v>10872</v>
      </c>
    </row>
    <row r="345" spans="2:107" x14ac:dyDescent="0.3">
      <c r="B345" s="58">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
        <f t="shared" si="123"/>
        <v>112</v>
      </c>
      <c r="BP345">
        <v>77</v>
      </c>
      <c r="BQ345" s="3">
        <f t="shared" si="124"/>
        <v>378</v>
      </c>
      <c r="BR345" s="24">
        <v>10658</v>
      </c>
      <c r="BS345" s="3">
        <f t="shared" si="177"/>
        <v>10658</v>
      </c>
      <c r="BT345" s="3">
        <v>0</v>
      </c>
      <c r="BU345" s="40">
        <v>40537</v>
      </c>
      <c r="BW345">
        <f t="shared" si="184"/>
        <v>159501</v>
      </c>
      <c r="BX345" s="25">
        <f t="shared" si="182"/>
        <v>0.23335369578497245</v>
      </c>
      <c r="BY345" s="41">
        <v>2835</v>
      </c>
      <c r="BZ345" s="37">
        <f t="shared" si="178"/>
        <v>7823</v>
      </c>
      <c r="CA345" s="37">
        <f t="shared" si="183"/>
        <v>95388</v>
      </c>
      <c r="CD345">
        <f t="shared" si="179"/>
        <v>27332</v>
      </c>
      <c r="CE345">
        <f t="shared" si="180"/>
        <v>23551</v>
      </c>
      <c r="CF345">
        <f t="shared" si="181"/>
        <v>7361</v>
      </c>
      <c r="CG345">
        <f t="shared" si="174"/>
        <v>6182</v>
      </c>
      <c r="CH345">
        <f t="shared" si="175"/>
        <v>5898</v>
      </c>
      <c r="CZ345" s="82">
        <v>40513</v>
      </c>
      <c r="DA345" s="6">
        <f t="shared" si="117"/>
        <v>11922.722222222223</v>
      </c>
      <c r="DB345" s="6">
        <f t="shared" si="171"/>
        <v>13291.75</v>
      </c>
      <c r="DC345" s="84">
        <f t="shared" si="118"/>
        <v>10658</v>
      </c>
    </row>
    <row r="346" spans="2:107" x14ac:dyDescent="0.3">
      <c r="B346" s="58">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
        <f t="shared" si="123"/>
        <v>120</v>
      </c>
      <c r="BP346">
        <v>74</v>
      </c>
      <c r="BQ346" s="3">
        <f t="shared" si="124"/>
        <v>435</v>
      </c>
      <c r="BR346" s="24">
        <v>13692</v>
      </c>
      <c r="BS346" s="3">
        <f t="shared" si="177"/>
        <v>13692</v>
      </c>
      <c r="BT346" s="3">
        <v>0</v>
      </c>
      <c r="BU346" s="40">
        <v>40572</v>
      </c>
      <c r="BW346">
        <f t="shared" si="184"/>
        <v>161221</v>
      </c>
      <c r="BX346" s="25">
        <f t="shared" si="182"/>
        <v>0.24465185940045231</v>
      </c>
      <c r="BY346" s="41">
        <v>2217</v>
      </c>
      <c r="BZ346" s="37">
        <f t="shared" ref="BZ346:BZ351" si="185">BR346-BY346</f>
        <v>11475</v>
      </c>
      <c r="CA346" s="37">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2">
        <v>40544</v>
      </c>
      <c r="DA346" s="6">
        <f t="shared" si="117"/>
        <v>12018.194444444445</v>
      </c>
      <c r="DB346" s="6">
        <f t="shared" si="171"/>
        <v>13435.083333333334</v>
      </c>
      <c r="DC346" s="84">
        <f t="shared" si="118"/>
        <v>13692</v>
      </c>
    </row>
    <row r="347" spans="2:107" x14ac:dyDescent="0.3">
      <c r="B347" s="58">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
        <f t="shared" si="123"/>
        <v>105</v>
      </c>
      <c r="BP347">
        <v>54</v>
      </c>
      <c r="BQ347" s="3">
        <f t="shared" si="124"/>
        <v>326</v>
      </c>
      <c r="BR347" s="24">
        <v>11237</v>
      </c>
      <c r="BS347" s="3">
        <f t="shared" si="177"/>
        <v>11237</v>
      </c>
      <c r="BT347" s="3">
        <v>0</v>
      </c>
      <c r="BU347" s="40">
        <v>40600</v>
      </c>
      <c r="BW347">
        <f t="shared" si="184"/>
        <v>162312</v>
      </c>
      <c r="BX347" s="25">
        <f t="shared" si="182"/>
        <v>0.25001540262460731</v>
      </c>
      <c r="BY347" s="41">
        <v>2703</v>
      </c>
      <c r="BZ347" s="37">
        <f t="shared" si="185"/>
        <v>8534</v>
      </c>
      <c r="CA347" s="37">
        <f t="shared" si="183"/>
        <v>105968</v>
      </c>
      <c r="CD347">
        <f t="shared" si="186"/>
        <v>27898</v>
      </c>
      <c r="CE347">
        <f t="shared" si="187"/>
        <v>23718</v>
      </c>
      <c r="CF347">
        <f t="shared" si="188"/>
        <v>7708</v>
      </c>
      <c r="CG347">
        <f t="shared" si="174"/>
        <v>6267</v>
      </c>
      <c r="CH347">
        <f t="shared" si="175"/>
        <v>6016</v>
      </c>
      <c r="CZ347" s="82">
        <v>40575</v>
      </c>
      <c r="DA347" s="6">
        <f t="shared" si="117"/>
        <v>12033.222222222223</v>
      </c>
      <c r="DB347" s="6">
        <f t="shared" si="171"/>
        <v>13526</v>
      </c>
      <c r="DC347" s="84">
        <f t="shared" si="118"/>
        <v>11237</v>
      </c>
    </row>
    <row r="348" spans="2:107" x14ac:dyDescent="0.3">
      <c r="B348" s="58">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
        <f t="shared" si="123"/>
        <v>105</v>
      </c>
      <c r="BP348">
        <v>61</v>
      </c>
      <c r="BQ348" s="3">
        <f t="shared" si="124"/>
        <v>363</v>
      </c>
      <c r="BR348" s="24">
        <v>12200</v>
      </c>
      <c r="BS348" s="3">
        <f t="shared" si="177"/>
        <v>12200</v>
      </c>
      <c r="BT348" s="3">
        <v>0</v>
      </c>
      <c r="BU348" s="40">
        <v>40628</v>
      </c>
      <c r="BW348">
        <f t="shared" si="184"/>
        <v>163996</v>
      </c>
      <c r="BX348" s="25">
        <f t="shared" ref="BX348:BX354" si="189">(BW348/BW336)-1</f>
        <v>0.25519310545410012</v>
      </c>
      <c r="BY348" s="41">
        <v>2648</v>
      </c>
      <c r="BZ348" s="37">
        <f t="shared" si="185"/>
        <v>9552</v>
      </c>
      <c r="CA348" s="37">
        <f t="shared" ref="CA348:CA354" si="190">SUM(BZ337:BZ348)</f>
        <v>112588</v>
      </c>
      <c r="CD348">
        <f t="shared" si="186"/>
        <v>28155</v>
      </c>
      <c r="CE348">
        <f t="shared" si="187"/>
        <v>23921</v>
      </c>
      <c r="CF348">
        <f t="shared" si="188"/>
        <v>7890</v>
      </c>
      <c r="CG348">
        <f t="shared" si="174"/>
        <v>6330</v>
      </c>
      <c r="CH348">
        <f t="shared" si="175"/>
        <v>6081</v>
      </c>
      <c r="CZ348" s="82">
        <v>40603</v>
      </c>
      <c r="DA348" s="6">
        <f t="shared" si="117"/>
        <v>12011.138888888889</v>
      </c>
      <c r="DB348" s="6">
        <f t="shared" si="171"/>
        <v>13666.333333333334</v>
      </c>
      <c r="DC348" s="84">
        <f t="shared" si="118"/>
        <v>12200</v>
      </c>
    </row>
    <row r="349" spans="2:107" x14ac:dyDescent="0.3">
      <c r="B349" s="58">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
        <f t="shared" si="123"/>
        <v>103</v>
      </c>
      <c r="BP349">
        <v>58</v>
      </c>
      <c r="BQ349" s="3">
        <f t="shared" si="124"/>
        <v>274</v>
      </c>
      <c r="BR349" s="24">
        <v>12984</v>
      </c>
      <c r="BS349" s="3">
        <f t="shared" si="177"/>
        <v>12984</v>
      </c>
      <c r="BT349" s="3">
        <v>0</v>
      </c>
      <c r="BU349" s="40">
        <v>40663</v>
      </c>
      <c r="BW349">
        <f t="shared" ref="BW349:BW354" si="191">SUM(BR338:BR349)</f>
        <v>166495</v>
      </c>
      <c r="BX349" s="25">
        <f t="shared" si="189"/>
        <v>0.26200456306043396</v>
      </c>
      <c r="BY349" s="41">
        <v>5107</v>
      </c>
      <c r="BZ349" s="37">
        <f t="shared" si="185"/>
        <v>7877</v>
      </c>
      <c r="CA349" s="37">
        <f t="shared" si="190"/>
        <v>116418</v>
      </c>
      <c r="CD349">
        <f t="shared" si="186"/>
        <v>28790</v>
      </c>
      <c r="CE349">
        <f t="shared" si="187"/>
        <v>23847</v>
      </c>
      <c r="CF349">
        <f t="shared" si="188"/>
        <v>8146</v>
      </c>
      <c r="CG349">
        <f t="shared" si="174"/>
        <v>6544</v>
      </c>
      <c r="CH349">
        <f t="shared" si="175"/>
        <v>6305</v>
      </c>
      <c r="CZ349" s="82">
        <v>40634</v>
      </c>
      <c r="DA349" s="6">
        <f t="shared" si="117"/>
        <v>12096.777777777777</v>
      </c>
      <c r="DB349" s="6">
        <f t="shared" si="171"/>
        <v>13874.583333333334</v>
      </c>
      <c r="DC349" s="84">
        <f t="shared" si="118"/>
        <v>12984</v>
      </c>
    </row>
    <row r="350" spans="2:107" x14ac:dyDescent="0.3">
      <c r="B350" s="58">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
        <f t="shared" si="123"/>
        <v>106</v>
      </c>
      <c r="BP350">
        <v>45</v>
      </c>
      <c r="BQ350" s="3">
        <f t="shared" si="124"/>
        <v>277</v>
      </c>
      <c r="BR350" s="24">
        <v>10217</v>
      </c>
      <c r="BS350" s="3">
        <f t="shared" si="177"/>
        <v>10217</v>
      </c>
      <c r="BT350" s="3">
        <v>0</v>
      </c>
      <c r="BU350" s="40">
        <v>40691</v>
      </c>
      <c r="BW350">
        <f t="shared" si="191"/>
        <v>164040</v>
      </c>
      <c r="BX350" s="25">
        <f t="shared" si="189"/>
        <v>0.24812636480533223</v>
      </c>
      <c r="BY350" s="41">
        <v>902</v>
      </c>
      <c r="BZ350" s="37">
        <f t="shared" si="185"/>
        <v>9315</v>
      </c>
      <c r="CA350" s="37">
        <f t="shared" si="190"/>
        <v>121099</v>
      </c>
      <c r="CD350">
        <f t="shared" si="186"/>
        <v>28471</v>
      </c>
      <c r="CE350">
        <f t="shared" si="187"/>
        <v>23215</v>
      </c>
      <c r="CF350">
        <f t="shared" si="188"/>
        <v>8131</v>
      </c>
      <c r="CG350">
        <f t="shared" si="174"/>
        <v>6502</v>
      </c>
      <c r="CH350">
        <f t="shared" si="175"/>
        <v>6248</v>
      </c>
      <c r="CZ350" s="82">
        <v>40664</v>
      </c>
      <c r="DA350" s="6">
        <f t="shared" si="117"/>
        <v>12043.611111111111</v>
      </c>
      <c r="DB350" s="6">
        <f t="shared" si="171"/>
        <v>13670</v>
      </c>
      <c r="DC350" s="84">
        <f t="shared" si="118"/>
        <v>10217</v>
      </c>
    </row>
    <row r="351" spans="2:107" x14ac:dyDescent="0.3">
      <c r="B351" s="58">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
        <f t="shared" si="123"/>
        <v>94</v>
      </c>
      <c r="BP351">
        <v>44</v>
      </c>
      <c r="BQ351" s="3">
        <f t="shared" si="124"/>
        <v>503</v>
      </c>
      <c r="BR351" s="24">
        <v>11870</v>
      </c>
      <c r="BS351" s="3">
        <f t="shared" si="177"/>
        <v>11870</v>
      </c>
      <c r="BT351" s="3">
        <v>0</v>
      </c>
      <c r="BU351" s="40">
        <v>40719</v>
      </c>
      <c r="BW351">
        <f t="shared" si="191"/>
        <v>162324</v>
      </c>
      <c r="BX351" s="25">
        <f t="shared" si="189"/>
        <v>0.19922870630998024</v>
      </c>
      <c r="BY351" s="41">
        <v>5405</v>
      </c>
      <c r="BZ351" s="37">
        <f t="shared" si="185"/>
        <v>6465</v>
      </c>
      <c r="CA351" s="37">
        <f t="shared" si="190"/>
        <v>120281</v>
      </c>
      <c r="CD351">
        <f t="shared" si="186"/>
        <v>28191</v>
      </c>
      <c r="CE351">
        <f t="shared" si="187"/>
        <v>22580</v>
      </c>
      <c r="CF351">
        <f t="shared" si="188"/>
        <v>8199</v>
      </c>
      <c r="CG351">
        <f t="shared" si="174"/>
        <v>6445</v>
      </c>
      <c r="CH351">
        <f t="shared" si="175"/>
        <v>6217</v>
      </c>
      <c r="CZ351" s="82">
        <v>40695</v>
      </c>
      <c r="DA351" s="6">
        <f t="shared" si="117"/>
        <v>12067.222222222223</v>
      </c>
      <c r="DB351" s="6">
        <f t="shared" si="171"/>
        <v>13527</v>
      </c>
      <c r="DC351" s="84">
        <f t="shared" si="118"/>
        <v>11870</v>
      </c>
    </row>
    <row r="352" spans="2:107" x14ac:dyDescent="0.3">
      <c r="B352" s="58">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
        <f t="shared" si="123"/>
        <v>147</v>
      </c>
      <c r="BP352">
        <v>65</v>
      </c>
      <c r="BQ352" s="3">
        <f t="shared" si="124"/>
        <v>543</v>
      </c>
      <c r="BR352" s="24">
        <v>15493</v>
      </c>
      <c r="BS352" s="3">
        <f t="shared" si="177"/>
        <v>15493</v>
      </c>
      <c r="BT352" s="3">
        <v>0</v>
      </c>
      <c r="BU352" s="40">
        <v>40754</v>
      </c>
      <c r="BW352">
        <f t="shared" si="191"/>
        <v>159862</v>
      </c>
      <c r="BX352" s="25">
        <f t="shared" si="189"/>
        <v>0.11766597684434243</v>
      </c>
      <c r="BY352" s="41">
        <v>2341</v>
      </c>
      <c r="BZ352" s="37">
        <f t="shared" ref="BZ352:BZ357" si="192">BR352-BY352</f>
        <v>13152</v>
      </c>
      <c r="CA352" s="37">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2">
        <v>40725</v>
      </c>
      <c r="DA352" s="6">
        <f t="shared" si="117"/>
        <v>12172.527777777777</v>
      </c>
      <c r="DB352" s="6">
        <f t="shared" si="171"/>
        <v>13321.833333333334</v>
      </c>
      <c r="DC352" s="84">
        <f t="shared" si="118"/>
        <v>15493</v>
      </c>
    </row>
    <row r="353" spans="2:107" x14ac:dyDescent="0.3">
      <c r="B353" s="58">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
        <f t="shared" si="123"/>
        <v>133</v>
      </c>
      <c r="BP353">
        <v>54</v>
      </c>
      <c r="BQ353" s="3">
        <f t="shared" si="124"/>
        <v>428</v>
      </c>
      <c r="BR353" s="24">
        <v>13466</v>
      </c>
      <c r="BS353" s="3">
        <f t="shared" si="177"/>
        <v>13466</v>
      </c>
      <c r="BT353" s="3">
        <v>0</v>
      </c>
      <c r="BU353" s="40">
        <v>40782</v>
      </c>
      <c r="BW353">
        <f t="shared" si="191"/>
        <v>157738</v>
      </c>
      <c r="BX353" s="25">
        <f t="shared" si="189"/>
        <v>9.0209142556985533E-2</v>
      </c>
      <c r="BY353" s="41">
        <v>5031</v>
      </c>
      <c r="BZ353" s="37">
        <f t="shared" si="192"/>
        <v>8435</v>
      </c>
      <c r="CA353" s="37">
        <f t="shared" si="190"/>
        <v>116749</v>
      </c>
      <c r="CD353">
        <f t="shared" si="193"/>
        <v>27372</v>
      </c>
      <c r="CE353">
        <f t="shared" si="194"/>
        <v>21203</v>
      </c>
      <c r="CF353">
        <f t="shared" si="195"/>
        <v>8321</v>
      </c>
      <c r="CG353">
        <f t="shared" si="174"/>
        <v>6356</v>
      </c>
      <c r="CH353">
        <f t="shared" si="175"/>
        <v>6146</v>
      </c>
      <c r="CZ353" s="82">
        <v>40756</v>
      </c>
      <c r="DA353" s="6">
        <f t="shared" si="117"/>
        <v>12123.444444444445</v>
      </c>
      <c r="DB353" s="6">
        <f t="shared" si="171"/>
        <v>13144.833333333334</v>
      </c>
      <c r="DC353" s="84">
        <f t="shared" si="118"/>
        <v>13466</v>
      </c>
    </row>
    <row r="354" spans="2:107" x14ac:dyDescent="0.3">
      <c r="B354" s="58">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
        <f t="shared" si="123"/>
        <v>156</v>
      </c>
      <c r="BP354">
        <v>45</v>
      </c>
      <c r="BQ354" s="3">
        <f t="shared" si="124"/>
        <v>522</v>
      </c>
      <c r="BR354" s="24">
        <v>13271</v>
      </c>
      <c r="BS354" s="3">
        <f t="shared" si="177"/>
        <v>13271</v>
      </c>
      <c r="BT354" s="3">
        <v>0</v>
      </c>
      <c r="BU354" s="40">
        <v>40810</v>
      </c>
      <c r="BW354">
        <f t="shared" si="191"/>
        <v>155430</v>
      </c>
      <c r="BX354" s="25">
        <f t="shared" si="189"/>
        <v>4.4163486859783996E-2</v>
      </c>
      <c r="BY354" s="41">
        <v>3891</v>
      </c>
      <c r="BZ354" s="37">
        <f t="shared" si="192"/>
        <v>9380</v>
      </c>
      <c r="CA354" s="37">
        <f t="shared" si="190"/>
        <v>114029</v>
      </c>
      <c r="CD354">
        <f t="shared" si="193"/>
        <v>27082</v>
      </c>
      <c r="CE354">
        <f t="shared" si="194"/>
        <v>20570</v>
      </c>
      <c r="CF354">
        <f t="shared" si="195"/>
        <v>8341</v>
      </c>
      <c r="CG354">
        <f t="shared" si="174"/>
        <v>6387</v>
      </c>
      <c r="CH354">
        <f t="shared" si="175"/>
        <v>6075</v>
      </c>
      <c r="CZ354" s="82">
        <v>40787</v>
      </c>
      <c r="DA354" s="6">
        <f t="shared" si="117"/>
        <v>12112.277777777777</v>
      </c>
      <c r="DB354" s="6">
        <f t="shared" si="171"/>
        <v>12952.5</v>
      </c>
      <c r="DC354" s="84">
        <f t="shared" si="118"/>
        <v>13271</v>
      </c>
    </row>
    <row r="355" spans="2:107" x14ac:dyDescent="0.3">
      <c r="B355" s="58">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
        <f t="shared" si="123"/>
        <v>143</v>
      </c>
      <c r="BP355">
        <v>74</v>
      </c>
      <c r="BQ355" s="3">
        <f t="shared" si="124"/>
        <v>596</v>
      </c>
      <c r="BR355" s="24">
        <v>14802</v>
      </c>
      <c r="BS355" s="3">
        <f t="shared" si="177"/>
        <v>14802</v>
      </c>
      <c r="BT355" s="3">
        <v>0</v>
      </c>
      <c r="BU355" s="40">
        <v>40845</v>
      </c>
      <c r="BW355">
        <f t="shared" ref="BW355:BW360" si="196">SUM(BR344:BR355)</f>
        <v>150762</v>
      </c>
      <c r="BX355" s="25">
        <f t="shared" ref="BX355:BX360" si="197">(BW355/BW343)-1</f>
        <v>-2.7605423046658362E-2</v>
      </c>
      <c r="BY355" s="41">
        <v>4896</v>
      </c>
      <c r="BZ355" s="37">
        <f t="shared" si="192"/>
        <v>9906</v>
      </c>
      <c r="CA355" s="37">
        <f t="shared" ref="CA355:CA360" si="198">SUM(BZ344:BZ355)</f>
        <v>108037</v>
      </c>
      <c r="CD355">
        <f t="shared" si="193"/>
        <v>26528</v>
      </c>
      <c r="CE355">
        <f t="shared" si="194"/>
        <v>19442</v>
      </c>
      <c r="CF355">
        <f t="shared" si="195"/>
        <v>8191</v>
      </c>
      <c r="CG355">
        <f t="shared" si="174"/>
        <v>6402</v>
      </c>
      <c r="CH355">
        <f t="shared" si="175"/>
        <v>5932</v>
      </c>
      <c r="CZ355" s="82">
        <v>40817</v>
      </c>
      <c r="DA355" s="6">
        <f t="shared" si="117"/>
        <v>12147</v>
      </c>
      <c r="DB355" s="6">
        <f t="shared" si="171"/>
        <v>12563.5</v>
      </c>
      <c r="DC355" s="84">
        <f t="shared" si="118"/>
        <v>14802</v>
      </c>
    </row>
    <row r="356" spans="2:107" x14ac:dyDescent="0.3">
      <c r="B356" s="58">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
        <f t="shared" si="123"/>
        <v>137</v>
      </c>
      <c r="BP356">
        <v>57</v>
      </c>
      <c r="BQ356" s="3">
        <f t="shared" si="124"/>
        <v>361</v>
      </c>
      <c r="BR356" s="24">
        <v>9365</v>
      </c>
      <c r="BS356" s="3">
        <f t="shared" si="177"/>
        <v>9365</v>
      </c>
      <c r="BT356" s="3">
        <v>0</v>
      </c>
      <c r="BU356" s="40">
        <v>40873</v>
      </c>
      <c r="BW356">
        <f t="shared" si="196"/>
        <v>149255</v>
      </c>
      <c r="BX356" s="25">
        <f t="shared" si="197"/>
        <v>-5.1313180107800282E-2</v>
      </c>
      <c r="BY356" s="41">
        <v>3427</v>
      </c>
      <c r="BZ356" s="37">
        <f t="shared" si="192"/>
        <v>5938</v>
      </c>
      <c r="CA356" s="37">
        <f t="shared" si="198"/>
        <v>107852</v>
      </c>
      <c r="CD356">
        <f t="shared" si="193"/>
        <v>26440</v>
      </c>
      <c r="CE356">
        <f t="shared" si="194"/>
        <v>18872</v>
      </c>
      <c r="CF356">
        <f t="shared" si="195"/>
        <v>8176</v>
      </c>
      <c r="CG356">
        <f t="shared" si="174"/>
        <v>6426</v>
      </c>
      <c r="CH356">
        <f t="shared" si="175"/>
        <v>5968</v>
      </c>
      <c r="CZ356" s="82">
        <v>40848</v>
      </c>
      <c r="DA356" s="6">
        <f t="shared" si="117"/>
        <v>12082.027777777777</v>
      </c>
      <c r="DB356" s="6">
        <f t="shared" si="171"/>
        <v>12437.916666666666</v>
      </c>
      <c r="DC356" s="84">
        <f t="shared" si="118"/>
        <v>9365</v>
      </c>
    </row>
    <row r="357" spans="2:107" x14ac:dyDescent="0.3">
      <c r="B357" s="58">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
        <f t="shared" ref="BO357:BO396" si="199">SUM(BC357:BN357)</f>
        <v>129</v>
      </c>
      <c r="BP357">
        <v>58</v>
      </c>
      <c r="BQ357" s="3">
        <f t="shared" ref="BQ357:BQ400" si="200">BR357-SUM(D357:BN357,BP357)</f>
        <v>548</v>
      </c>
      <c r="BR357" s="24">
        <v>11936</v>
      </c>
      <c r="BS357" s="3">
        <f t="shared" si="177"/>
        <v>11936</v>
      </c>
      <c r="BT357" s="3">
        <v>0</v>
      </c>
      <c r="BU357" s="40">
        <v>40908</v>
      </c>
      <c r="BW357">
        <f t="shared" si="196"/>
        <v>150533</v>
      </c>
      <c r="BX357" s="25">
        <f t="shared" si="197"/>
        <v>-5.6225352819104568E-2</v>
      </c>
      <c r="BY357" s="41">
        <v>4096</v>
      </c>
      <c r="BZ357" s="37">
        <f t="shared" si="192"/>
        <v>7840</v>
      </c>
      <c r="CA357" s="37">
        <f t="shared" si="198"/>
        <v>107869</v>
      </c>
      <c r="CD357">
        <f t="shared" si="193"/>
        <v>26770</v>
      </c>
      <c r="CE357">
        <f t="shared" si="194"/>
        <v>18784</v>
      </c>
      <c r="CF357">
        <f t="shared" si="195"/>
        <v>8401</v>
      </c>
      <c r="CG357">
        <f t="shared" si="174"/>
        <v>6533</v>
      </c>
      <c r="CH357">
        <f t="shared" si="175"/>
        <v>6106</v>
      </c>
      <c r="CZ357" s="82">
        <v>40878</v>
      </c>
      <c r="DA357" s="6">
        <f t="shared" si="117"/>
        <v>12204.361111111111</v>
      </c>
      <c r="DB357" s="6">
        <f t="shared" si="171"/>
        <v>12544.416666666666</v>
      </c>
      <c r="DC357" s="84">
        <f t="shared" si="118"/>
        <v>11936</v>
      </c>
    </row>
    <row r="358" spans="2:107" x14ac:dyDescent="0.3">
      <c r="B358" s="58">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
        <f t="shared" si="199"/>
        <v>127</v>
      </c>
      <c r="BP358">
        <v>55</v>
      </c>
      <c r="BQ358" s="3">
        <f t="shared" si="200"/>
        <v>311</v>
      </c>
      <c r="BR358" s="24">
        <v>9227</v>
      </c>
      <c r="BS358" s="3">
        <f t="shared" si="177"/>
        <v>9227</v>
      </c>
      <c r="BT358" s="3">
        <v>0</v>
      </c>
      <c r="BU358" s="40">
        <v>40936</v>
      </c>
      <c r="BW358">
        <f t="shared" si="196"/>
        <v>146068</v>
      </c>
      <c r="BX358" s="25">
        <f t="shared" si="197"/>
        <v>-9.398899647068315E-2</v>
      </c>
      <c r="BY358" s="41">
        <v>1716</v>
      </c>
      <c r="BZ358" s="37">
        <f t="shared" ref="BZ358:BZ363" si="201">BR358-BY358</f>
        <v>7511</v>
      </c>
      <c r="CA358" s="37">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2">
        <v>40909</v>
      </c>
      <c r="DA358" s="6">
        <f t="shared" si="117"/>
        <v>12133.888888888889</v>
      </c>
      <c r="DB358" s="6">
        <f t="shared" si="171"/>
        <v>12172.333333333334</v>
      </c>
      <c r="DC358" s="84">
        <f t="shared" si="118"/>
        <v>9227</v>
      </c>
    </row>
    <row r="359" spans="2:107" x14ac:dyDescent="0.3">
      <c r="B359" s="58">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
        <f t="shared" si="199"/>
        <v>127</v>
      </c>
      <c r="BP359">
        <v>59</v>
      </c>
      <c r="BQ359" s="3">
        <f t="shared" si="200"/>
        <v>379</v>
      </c>
      <c r="BR359" s="24">
        <v>10615</v>
      </c>
      <c r="BS359" s="3">
        <f t="shared" si="177"/>
        <v>10615</v>
      </c>
      <c r="BT359" s="3">
        <v>0</v>
      </c>
      <c r="BU359" s="40">
        <v>40964</v>
      </c>
      <c r="BW359">
        <f t="shared" si="196"/>
        <v>145446</v>
      </c>
      <c r="BX359" s="25">
        <f t="shared" si="197"/>
        <v>-0.10391098624870621</v>
      </c>
      <c r="BY359" s="41">
        <v>4882</v>
      </c>
      <c r="BZ359" s="37">
        <f t="shared" si="201"/>
        <v>5733</v>
      </c>
      <c r="CA359" s="37">
        <f t="shared" si="198"/>
        <v>101104</v>
      </c>
      <c r="CD359">
        <f t="shared" si="202"/>
        <v>25796</v>
      </c>
      <c r="CE359">
        <f t="shared" si="203"/>
        <v>17718</v>
      </c>
      <c r="CF359">
        <f t="shared" si="204"/>
        <v>8266</v>
      </c>
      <c r="CG359">
        <f t="shared" si="174"/>
        <v>6456</v>
      </c>
      <c r="CH359">
        <f t="shared" si="175"/>
        <v>5900</v>
      </c>
      <c r="CZ359" s="82">
        <v>40940</v>
      </c>
      <c r="DA359" s="6">
        <f t="shared" ref="DA359:DA390" si="205">AVERAGE(BS324:BS359)</f>
        <v>12155.722222222223</v>
      </c>
      <c r="DB359" s="6">
        <f t="shared" si="171"/>
        <v>12120.5</v>
      </c>
      <c r="DC359" s="84">
        <f t="shared" ref="DC359:DC390" si="206">BS359</f>
        <v>10615</v>
      </c>
    </row>
    <row r="360" spans="2:107" x14ac:dyDescent="0.3">
      <c r="B360" s="58">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
        <f t="shared" si="199"/>
        <v>126</v>
      </c>
      <c r="BP360">
        <v>54</v>
      </c>
      <c r="BQ360" s="3">
        <f t="shared" si="200"/>
        <v>484</v>
      </c>
      <c r="BR360" s="24">
        <v>13542</v>
      </c>
      <c r="BS360" s="3">
        <f t="shared" si="177"/>
        <v>13542</v>
      </c>
      <c r="BT360" s="3">
        <v>0</v>
      </c>
      <c r="BU360" s="40">
        <v>40999</v>
      </c>
      <c r="BW360">
        <f t="shared" si="196"/>
        <v>146788</v>
      </c>
      <c r="BX360" s="25">
        <f t="shared" si="197"/>
        <v>-0.10492938852167122</v>
      </c>
      <c r="BY360" s="41">
        <v>4451</v>
      </c>
      <c r="BZ360" s="37">
        <f t="shared" si="201"/>
        <v>9091</v>
      </c>
      <c r="CA360" s="37">
        <f t="shared" si="198"/>
        <v>100643</v>
      </c>
      <c r="CD360">
        <f t="shared" si="202"/>
        <v>26042</v>
      </c>
      <c r="CE360">
        <f t="shared" si="203"/>
        <v>17647</v>
      </c>
      <c r="CF360">
        <f t="shared" si="204"/>
        <v>8456</v>
      </c>
      <c r="CG360">
        <f t="shared" si="174"/>
        <v>6600</v>
      </c>
      <c r="CH360">
        <f t="shared" si="175"/>
        <v>6054</v>
      </c>
      <c r="CZ360" s="82">
        <v>40969</v>
      </c>
      <c r="DA360" s="6">
        <f t="shared" si="205"/>
        <v>12262.166666666666</v>
      </c>
      <c r="DB360" s="6">
        <f t="shared" si="171"/>
        <v>12232.333333333334</v>
      </c>
      <c r="DC360" s="84">
        <f t="shared" si="206"/>
        <v>13542</v>
      </c>
    </row>
    <row r="361" spans="2:107" x14ac:dyDescent="0.3">
      <c r="B361" s="58">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
        <f t="shared" si="199"/>
        <v>99</v>
      </c>
      <c r="BP361">
        <v>59</v>
      </c>
      <c r="BQ361" s="3">
        <f t="shared" si="200"/>
        <v>381</v>
      </c>
      <c r="BR361" s="24">
        <v>10306</v>
      </c>
      <c r="BS361" s="3">
        <f t="shared" si="177"/>
        <v>10306</v>
      </c>
      <c r="BT361" s="3">
        <v>0</v>
      </c>
      <c r="BU361" s="40">
        <v>41027</v>
      </c>
      <c r="BW361">
        <f t="shared" ref="BW361:BW366" si="207">SUM(BR350:BR361)</f>
        <v>144110</v>
      </c>
      <c r="BX361" s="25">
        <f t="shared" ref="BX361:BX366" si="208">(BW361/BW349)-1</f>
        <v>-0.13444848193639447</v>
      </c>
      <c r="BY361" s="41">
        <v>2846</v>
      </c>
      <c r="BZ361" s="37">
        <f t="shared" si="201"/>
        <v>7460</v>
      </c>
      <c r="CA361" s="37">
        <f t="shared" ref="CA361:CA366" si="209">SUM(BZ350:BZ361)</f>
        <v>100226</v>
      </c>
      <c r="CD361">
        <f t="shared" si="202"/>
        <v>25239</v>
      </c>
      <c r="CE361">
        <f t="shared" si="203"/>
        <v>17386</v>
      </c>
      <c r="CF361">
        <f t="shared" si="204"/>
        <v>8388</v>
      </c>
      <c r="CG361">
        <f t="shared" si="174"/>
        <v>6534</v>
      </c>
      <c r="CH361">
        <f t="shared" si="175"/>
        <v>5838</v>
      </c>
      <c r="CZ361" s="82">
        <v>41000</v>
      </c>
      <c r="DA361" s="6">
        <f t="shared" si="205"/>
        <v>12292.611111111111</v>
      </c>
      <c r="DB361" s="6">
        <f t="shared" si="171"/>
        <v>12009.166666666666</v>
      </c>
      <c r="DC361" s="84">
        <f t="shared" si="206"/>
        <v>10306</v>
      </c>
    </row>
    <row r="362" spans="2:107" x14ac:dyDescent="0.3">
      <c r="B362" s="58">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
        <f t="shared" si="199"/>
        <v>118</v>
      </c>
      <c r="BP362">
        <v>60</v>
      </c>
      <c r="BQ362" s="3">
        <f t="shared" si="200"/>
        <v>363</v>
      </c>
      <c r="BR362" s="24">
        <v>10269</v>
      </c>
      <c r="BS362" s="3">
        <f t="shared" si="177"/>
        <v>10269</v>
      </c>
      <c r="BT362" s="3">
        <v>0</v>
      </c>
      <c r="BU362" s="40">
        <v>41055</v>
      </c>
      <c r="BW362">
        <f t="shared" si="207"/>
        <v>144162</v>
      </c>
      <c r="BX362" s="25">
        <f t="shared" si="208"/>
        <v>-0.12117776152158011</v>
      </c>
      <c r="BY362" s="41">
        <v>3127</v>
      </c>
      <c r="BZ362" s="37">
        <f t="shared" si="201"/>
        <v>7142</v>
      </c>
      <c r="CA362" s="37">
        <f t="shared" si="209"/>
        <v>98053</v>
      </c>
      <c r="CD362">
        <f t="shared" si="202"/>
        <v>25238</v>
      </c>
      <c r="CE362">
        <f t="shared" si="203"/>
        <v>17407</v>
      </c>
      <c r="CF362">
        <f t="shared" si="204"/>
        <v>8401</v>
      </c>
      <c r="CG362">
        <f t="shared" si="174"/>
        <v>6558</v>
      </c>
      <c r="CH362">
        <f t="shared" si="175"/>
        <v>5854</v>
      </c>
      <c r="CZ362" s="82">
        <v>41030</v>
      </c>
      <c r="DA362" s="6">
        <f t="shared" si="205"/>
        <v>12211.972222222223</v>
      </c>
      <c r="DB362" s="6">
        <f t="shared" si="171"/>
        <v>12013.5</v>
      </c>
      <c r="DC362" s="84">
        <f t="shared" si="206"/>
        <v>10269</v>
      </c>
    </row>
    <row r="363" spans="2:107" x14ac:dyDescent="0.3">
      <c r="B363" s="58">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
        <f t="shared" si="199"/>
        <v>142</v>
      </c>
      <c r="BP363">
        <v>70</v>
      </c>
      <c r="BQ363" s="3">
        <f t="shared" si="200"/>
        <v>428</v>
      </c>
      <c r="BR363" s="24">
        <v>14190</v>
      </c>
      <c r="BS363" s="3">
        <f t="shared" si="177"/>
        <v>14190</v>
      </c>
      <c r="BT363" s="3">
        <v>0</v>
      </c>
      <c r="BU363" s="40">
        <v>41090</v>
      </c>
      <c r="BW363">
        <f t="shared" si="207"/>
        <v>146482</v>
      </c>
      <c r="BX363" s="25">
        <f t="shared" si="208"/>
        <v>-9.759493358961091E-2</v>
      </c>
      <c r="BY363" s="41">
        <v>3756</v>
      </c>
      <c r="BZ363" s="37">
        <f t="shared" si="201"/>
        <v>10434</v>
      </c>
      <c r="CA363" s="37">
        <f t="shared" si="209"/>
        <v>102022</v>
      </c>
      <c r="CD363">
        <f t="shared" si="202"/>
        <v>25593</v>
      </c>
      <c r="CE363">
        <f t="shared" si="203"/>
        <v>17673</v>
      </c>
      <c r="CF363">
        <f t="shared" si="204"/>
        <v>8594</v>
      </c>
      <c r="CG363">
        <f t="shared" si="174"/>
        <v>6669</v>
      </c>
      <c r="CH363">
        <f t="shared" si="175"/>
        <v>6009</v>
      </c>
      <c r="CZ363" s="82">
        <v>41061</v>
      </c>
      <c r="DA363" s="6">
        <f t="shared" si="205"/>
        <v>12337.861111111111</v>
      </c>
      <c r="DB363" s="6">
        <f t="shared" si="171"/>
        <v>12206.833333333334</v>
      </c>
      <c r="DC363" s="84">
        <f t="shared" si="206"/>
        <v>14190</v>
      </c>
    </row>
    <row r="364" spans="2:107" x14ac:dyDescent="0.3">
      <c r="B364" s="58">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
        <f t="shared" si="199"/>
        <v>117</v>
      </c>
      <c r="BP364">
        <v>53</v>
      </c>
      <c r="BQ364" s="3">
        <f t="shared" si="200"/>
        <v>408</v>
      </c>
      <c r="BR364" s="24">
        <v>12456</v>
      </c>
      <c r="BS364" s="3">
        <f t="shared" si="177"/>
        <v>12456</v>
      </c>
      <c r="BT364" s="3">
        <v>0</v>
      </c>
      <c r="BU364" s="40">
        <v>41118</v>
      </c>
      <c r="BW364">
        <f t="shared" si="207"/>
        <v>143445</v>
      </c>
      <c r="BX364" s="25">
        <f t="shared" si="208"/>
        <v>-0.10269482428594667</v>
      </c>
      <c r="BY364" s="41">
        <v>3700</v>
      </c>
      <c r="BZ364" s="37">
        <f t="shared" ref="BZ364:BZ371" si="210">BR364-BY364</f>
        <v>8756</v>
      </c>
      <c r="CA364" s="37">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2">
        <v>41091</v>
      </c>
      <c r="DA364" s="6">
        <f t="shared" si="205"/>
        <v>12398.305555555555</v>
      </c>
      <c r="DB364" s="6">
        <f t="shared" si="171"/>
        <v>11953.75</v>
      </c>
      <c r="DC364" s="84">
        <f t="shared" si="206"/>
        <v>12456</v>
      </c>
    </row>
    <row r="365" spans="2:107" x14ac:dyDescent="0.3">
      <c r="B365" s="58">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
        <f t="shared" si="199"/>
        <v>125</v>
      </c>
      <c r="BP365">
        <v>62</v>
      </c>
      <c r="BQ365" s="3">
        <f t="shared" si="200"/>
        <v>450</v>
      </c>
      <c r="BR365" s="24">
        <v>13971</v>
      </c>
      <c r="BS365" s="3">
        <f t="shared" si="177"/>
        <v>13971</v>
      </c>
      <c r="BT365" s="3">
        <v>0</v>
      </c>
      <c r="BU365" s="40">
        <v>41146</v>
      </c>
      <c r="BW365">
        <f t="shared" si="207"/>
        <v>143950</v>
      </c>
      <c r="BX365" s="25">
        <f t="shared" si="208"/>
        <v>-8.7410769757445883E-2</v>
      </c>
      <c r="BY365" s="41">
        <v>3593</v>
      </c>
      <c r="BZ365" s="37">
        <f t="shared" si="210"/>
        <v>10378</v>
      </c>
      <c r="CA365" s="37">
        <f t="shared" si="209"/>
        <v>99569</v>
      </c>
      <c r="CD365">
        <f t="shared" si="211"/>
        <v>25146</v>
      </c>
      <c r="CE365">
        <f t="shared" si="212"/>
        <v>17391</v>
      </c>
      <c r="CF365">
        <f t="shared" si="213"/>
        <v>8536</v>
      </c>
      <c r="CG365">
        <f t="shared" si="174"/>
        <v>6539</v>
      </c>
      <c r="CH365">
        <f t="shared" si="175"/>
        <v>5842</v>
      </c>
      <c r="CZ365" s="82">
        <v>41122</v>
      </c>
      <c r="DA365" s="6">
        <f t="shared" si="205"/>
        <v>12399.277777777777</v>
      </c>
      <c r="DB365" s="6">
        <f t="shared" si="171"/>
        <v>11995.833333333334</v>
      </c>
      <c r="DC365" s="84">
        <f t="shared" si="206"/>
        <v>13971</v>
      </c>
    </row>
    <row r="366" spans="2:107" x14ac:dyDescent="0.3">
      <c r="B366" s="58">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
        <f t="shared" si="199"/>
        <v>180</v>
      </c>
      <c r="BP366">
        <v>75</v>
      </c>
      <c r="BQ366" s="3">
        <f t="shared" si="200"/>
        <v>590</v>
      </c>
      <c r="BR366" s="24">
        <v>18841</v>
      </c>
      <c r="BS366" s="3">
        <f t="shared" si="177"/>
        <v>18841</v>
      </c>
      <c r="BT366" s="3">
        <v>0</v>
      </c>
      <c r="BU366" s="40">
        <v>41181</v>
      </c>
      <c r="BW366">
        <f t="shared" si="207"/>
        <v>149520</v>
      </c>
      <c r="BX366" s="25">
        <f t="shared" si="208"/>
        <v>-3.8023547577687666E-2</v>
      </c>
      <c r="BY366" s="41">
        <v>2671</v>
      </c>
      <c r="BZ366" s="37">
        <f t="shared" si="210"/>
        <v>16170</v>
      </c>
      <c r="CA366" s="37">
        <f t="shared" si="209"/>
        <v>106359</v>
      </c>
      <c r="CD366">
        <f t="shared" si="211"/>
        <v>25942</v>
      </c>
      <c r="CE366">
        <f t="shared" si="212"/>
        <v>18102</v>
      </c>
      <c r="CF366">
        <f t="shared" si="213"/>
        <v>8989</v>
      </c>
      <c r="CG366">
        <f t="shared" si="174"/>
        <v>6759</v>
      </c>
      <c r="CH366">
        <f t="shared" si="175"/>
        <v>6061</v>
      </c>
      <c r="CZ366" s="82">
        <v>41153</v>
      </c>
      <c r="DA366" s="6">
        <f t="shared" si="205"/>
        <v>12605.722222222223</v>
      </c>
      <c r="DB366" s="6">
        <f t="shared" si="171"/>
        <v>12460</v>
      </c>
      <c r="DC366" s="84">
        <f t="shared" si="206"/>
        <v>18841</v>
      </c>
    </row>
    <row r="367" spans="2:107" x14ac:dyDescent="0.3">
      <c r="B367" s="58">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
        <f t="shared" si="199"/>
        <v>169</v>
      </c>
      <c r="BP367">
        <v>58</v>
      </c>
      <c r="BQ367" s="3">
        <f t="shared" si="200"/>
        <v>497</v>
      </c>
      <c r="BR367" s="24">
        <v>13315</v>
      </c>
      <c r="BS367" s="3">
        <f t="shared" si="177"/>
        <v>13315</v>
      </c>
      <c r="BT367" s="3">
        <v>0</v>
      </c>
      <c r="BU367" s="40">
        <v>41209</v>
      </c>
      <c r="BW367">
        <f t="shared" ref="BW367:BW372" si="214">SUM(BR356:BR367)</f>
        <v>148033</v>
      </c>
      <c r="BX367" s="25">
        <f t="shared" ref="BX367:BX373" si="215">(BW367/BW355)-1</f>
        <v>-1.810137833140979E-2</v>
      </c>
      <c r="BY367" s="41">
        <v>3894</v>
      </c>
      <c r="BZ367" s="37">
        <f t="shared" si="210"/>
        <v>9421</v>
      </c>
      <c r="CA367" s="37">
        <f t="shared" ref="CA367:CA373" si="216">SUM(BZ356:BZ367)</f>
        <v>105874</v>
      </c>
      <c r="CD367">
        <f t="shared" si="211"/>
        <v>25718</v>
      </c>
      <c r="CE367">
        <f t="shared" si="212"/>
        <v>17953</v>
      </c>
      <c r="CF367">
        <f t="shared" si="213"/>
        <v>9012</v>
      </c>
      <c r="CG367">
        <f t="shared" si="174"/>
        <v>6618</v>
      </c>
      <c r="CH367">
        <f t="shared" si="175"/>
        <v>6027</v>
      </c>
      <c r="CZ367" s="82">
        <v>41183</v>
      </c>
      <c r="DA367" s="6">
        <f t="shared" si="205"/>
        <v>12606.583333333334</v>
      </c>
      <c r="DB367" s="6">
        <f t="shared" si="171"/>
        <v>12336.083333333334</v>
      </c>
      <c r="DC367" s="84">
        <f t="shared" si="206"/>
        <v>13315</v>
      </c>
    </row>
    <row r="368" spans="2:107" x14ac:dyDescent="0.3">
      <c r="B368" s="58">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
        <f t="shared" si="199"/>
        <v>123</v>
      </c>
      <c r="BP368">
        <v>54</v>
      </c>
      <c r="BQ368" s="3">
        <f t="shared" si="200"/>
        <v>412</v>
      </c>
      <c r="BR368" s="24">
        <v>9258</v>
      </c>
      <c r="BS368" s="3">
        <f t="shared" si="177"/>
        <v>9258</v>
      </c>
      <c r="BT368" s="3">
        <v>0</v>
      </c>
      <c r="BU368" s="40">
        <v>41237</v>
      </c>
      <c r="BW368">
        <f t="shared" si="214"/>
        <v>147926</v>
      </c>
      <c r="BX368" s="25">
        <f t="shared" si="215"/>
        <v>-8.904224314093323E-3</v>
      </c>
      <c r="BY368" s="41">
        <v>4117</v>
      </c>
      <c r="BZ368" s="37">
        <f t="shared" si="210"/>
        <v>5141</v>
      </c>
      <c r="CA368" s="37">
        <f t="shared" si="216"/>
        <v>105077</v>
      </c>
      <c r="CD368">
        <f t="shared" si="211"/>
        <v>25677</v>
      </c>
      <c r="CE368">
        <f t="shared" si="212"/>
        <v>18134</v>
      </c>
      <c r="CF368">
        <f t="shared" si="213"/>
        <v>9032</v>
      </c>
      <c r="CG368">
        <f t="shared" si="174"/>
        <v>6611</v>
      </c>
      <c r="CH368">
        <f t="shared" si="175"/>
        <v>6009</v>
      </c>
      <c r="CZ368" s="82">
        <v>41214</v>
      </c>
      <c r="DA368" s="6">
        <f t="shared" si="205"/>
        <v>12625.25</v>
      </c>
      <c r="DB368" s="6">
        <f t="shared" si="171"/>
        <v>12327.166666666666</v>
      </c>
      <c r="DC368" s="84">
        <f t="shared" si="206"/>
        <v>9258</v>
      </c>
    </row>
    <row r="369" spans="2:107" x14ac:dyDescent="0.3">
      <c r="B369" s="58">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
        <f t="shared" si="199"/>
        <v>183</v>
      </c>
      <c r="BP369">
        <v>70</v>
      </c>
      <c r="BQ369" s="3">
        <f t="shared" si="200"/>
        <v>567</v>
      </c>
      <c r="BR369" s="24">
        <v>11684</v>
      </c>
      <c r="BS369" s="3">
        <f t="shared" si="177"/>
        <v>11684</v>
      </c>
      <c r="BT369" s="3">
        <v>0</v>
      </c>
      <c r="BU369" s="40">
        <v>41272</v>
      </c>
      <c r="BW369">
        <f t="shared" si="214"/>
        <v>147674</v>
      </c>
      <c r="BX369" s="25">
        <f t="shared" si="215"/>
        <v>-1.8992513269515676E-2</v>
      </c>
      <c r="BY369" s="41">
        <v>2623</v>
      </c>
      <c r="BZ369" s="37">
        <f t="shared" si="210"/>
        <v>9061</v>
      </c>
      <c r="CA369" s="37">
        <f t="shared" si="216"/>
        <v>106298</v>
      </c>
      <c r="CD369">
        <f t="shared" si="211"/>
        <v>25619</v>
      </c>
      <c r="CE369">
        <f t="shared" si="212"/>
        <v>18166</v>
      </c>
      <c r="CF369">
        <f t="shared" si="213"/>
        <v>8981</v>
      </c>
      <c r="CG369">
        <f t="shared" si="174"/>
        <v>6601</v>
      </c>
      <c r="CH369">
        <f t="shared" si="175"/>
        <v>5999</v>
      </c>
      <c r="CZ369" s="82">
        <v>41244</v>
      </c>
      <c r="DA369" s="6">
        <f t="shared" si="205"/>
        <v>12714.111111111111</v>
      </c>
      <c r="DB369" s="6">
        <f t="shared" si="171"/>
        <v>12306.166666666666</v>
      </c>
      <c r="DC369" s="84">
        <f t="shared" si="206"/>
        <v>11684</v>
      </c>
    </row>
    <row r="370" spans="2:107" x14ac:dyDescent="0.3">
      <c r="B370" s="58">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
        <f t="shared" si="199"/>
        <v>100</v>
      </c>
      <c r="BP370">
        <v>50</v>
      </c>
      <c r="BQ370" s="3">
        <f t="shared" si="200"/>
        <v>361</v>
      </c>
      <c r="BR370" s="24">
        <v>9913</v>
      </c>
      <c r="BS370" s="3">
        <f t="shared" si="177"/>
        <v>9913</v>
      </c>
      <c r="BT370" s="3">
        <v>0</v>
      </c>
      <c r="BU370" s="40">
        <v>41300</v>
      </c>
      <c r="BW370">
        <f t="shared" si="214"/>
        <v>148360</v>
      </c>
      <c r="BX370" s="25">
        <f t="shared" si="215"/>
        <v>1.569132185009714E-2</v>
      </c>
      <c r="BY370" s="41">
        <v>2237</v>
      </c>
      <c r="BZ370" s="37">
        <f t="shared" si="210"/>
        <v>7676</v>
      </c>
      <c r="CA370" s="37">
        <f t="shared" si="216"/>
        <v>106463</v>
      </c>
      <c r="CD370">
        <f t="shared" si="211"/>
        <v>25757</v>
      </c>
      <c r="CE370">
        <f t="shared" si="212"/>
        <v>18344</v>
      </c>
      <c r="CF370">
        <f t="shared" si="213"/>
        <v>9051</v>
      </c>
      <c r="CG370">
        <f t="shared" si="174"/>
        <v>6627</v>
      </c>
      <c r="CH370">
        <f t="shared" si="175"/>
        <v>5989</v>
      </c>
      <c r="CZ370" s="82">
        <v>41275</v>
      </c>
      <c r="DA370" s="6">
        <f t="shared" si="205"/>
        <v>12656.916666666666</v>
      </c>
      <c r="DB370" s="6">
        <f t="shared" si="171"/>
        <v>12363.333333333334</v>
      </c>
      <c r="DC370" s="84">
        <f t="shared" si="206"/>
        <v>9913</v>
      </c>
    </row>
    <row r="371" spans="2:107" x14ac:dyDescent="0.3">
      <c r="B371" s="61">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
        <f t="shared" si="199"/>
        <v>108</v>
      </c>
      <c r="BP371">
        <v>52</v>
      </c>
      <c r="BQ371" s="3">
        <f t="shared" si="200"/>
        <v>370</v>
      </c>
      <c r="BR371" s="24">
        <v>10643</v>
      </c>
      <c r="BS371" s="3">
        <f t="shared" si="177"/>
        <v>10643</v>
      </c>
      <c r="BT371" s="3">
        <v>0</v>
      </c>
      <c r="BU371" s="40">
        <v>41328</v>
      </c>
      <c r="BW371">
        <f t="shared" si="214"/>
        <v>148388</v>
      </c>
      <c r="BX371" s="25">
        <f t="shared" si="215"/>
        <v>2.0227438362003802E-2</v>
      </c>
      <c r="BY371" s="41">
        <v>2671</v>
      </c>
      <c r="BZ371" s="37">
        <f t="shared" si="210"/>
        <v>7972</v>
      </c>
      <c r="CA371" s="37">
        <f t="shared" si="216"/>
        <v>108702</v>
      </c>
      <c r="CD371">
        <f t="shared" si="211"/>
        <v>25830</v>
      </c>
      <c r="CE371">
        <f t="shared" si="212"/>
        <v>18512</v>
      </c>
      <c r="CF371">
        <f t="shared" si="213"/>
        <v>9001</v>
      </c>
      <c r="CG371">
        <f t="shared" si="174"/>
        <v>6606</v>
      </c>
      <c r="CH371">
        <f t="shared" si="175"/>
        <v>5968</v>
      </c>
      <c r="CZ371" s="82">
        <v>41306</v>
      </c>
      <c r="DA371" s="6">
        <f t="shared" si="205"/>
        <v>12670.722222222223</v>
      </c>
      <c r="DB371" s="6">
        <f t="shared" si="171"/>
        <v>12365.666666666666</v>
      </c>
      <c r="DC371" s="84">
        <f t="shared" si="206"/>
        <v>10643</v>
      </c>
    </row>
    <row r="372" spans="2:107" x14ac:dyDescent="0.3">
      <c r="B372" s="61">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
        <f t="shared" si="199"/>
        <v>120</v>
      </c>
      <c r="BP372">
        <v>52</v>
      </c>
      <c r="BQ372" s="3">
        <f t="shared" si="200"/>
        <v>516</v>
      </c>
      <c r="BR372" s="24">
        <v>13568</v>
      </c>
      <c r="BS372" s="3">
        <f t="shared" si="177"/>
        <v>13568</v>
      </c>
      <c r="BT372" s="3">
        <v>0</v>
      </c>
      <c r="BU372" s="40">
        <v>41363</v>
      </c>
      <c r="BW372">
        <f t="shared" si="214"/>
        <v>148414</v>
      </c>
      <c r="BX372" s="25">
        <f t="shared" si="215"/>
        <v>1.1077199771098556E-2</v>
      </c>
      <c r="BY372" s="41">
        <v>5527</v>
      </c>
      <c r="BZ372" s="37">
        <f t="shared" ref="BZ372:BZ377" si="217">BR372-BY372</f>
        <v>8041</v>
      </c>
      <c r="CA372" s="37">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2">
        <v>41334</v>
      </c>
      <c r="DA372" s="6">
        <f t="shared" si="205"/>
        <v>12755.5</v>
      </c>
      <c r="DB372" s="6">
        <f t="shared" si="171"/>
        <v>12367.833333333334</v>
      </c>
      <c r="DC372" s="84">
        <f t="shared" si="206"/>
        <v>13568</v>
      </c>
    </row>
    <row r="373" spans="2:107" x14ac:dyDescent="0.3">
      <c r="B373" s="58">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
        <f t="shared" si="199"/>
        <v>131</v>
      </c>
      <c r="BP373">
        <v>43</v>
      </c>
      <c r="BQ373" s="3">
        <f t="shared" si="200"/>
        <v>396</v>
      </c>
      <c r="BR373" s="24">
        <v>10641</v>
      </c>
      <c r="BS373" s="3">
        <f t="shared" si="177"/>
        <v>10641</v>
      </c>
      <c r="BT373" s="3">
        <v>0</v>
      </c>
      <c r="BU373" s="40">
        <v>41391</v>
      </c>
      <c r="BW373">
        <f t="shared" ref="BW373:BW378" si="221">SUM(BR362:BR373)</f>
        <v>148749</v>
      </c>
      <c r="BX373" s="25">
        <f t="shared" si="215"/>
        <v>3.2190687669141571E-2</v>
      </c>
      <c r="BY373" s="41">
        <v>4773</v>
      </c>
      <c r="BZ373" s="37">
        <f t="shared" si="217"/>
        <v>5868</v>
      </c>
      <c r="CA373" s="37">
        <f t="shared" si="216"/>
        <v>106060</v>
      </c>
      <c r="CD373">
        <f t="shared" si="218"/>
        <v>26187</v>
      </c>
      <c r="CE373">
        <f t="shared" si="219"/>
        <v>18844</v>
      </c>
      <c r="CF373">
        <f t="shared" si="220"/>
        <v>9013</v>
      </c>
      <c r="CG373">
        <f t="shared" si="174"/>
        <v>6478</v>
      </c>
      <c r="CH373">
        <f t="shared" si="175"/>
        <v>5925</v>
      </c>
      <c r="CZ373" s="82">
        <v>41365</v>
      </c>
      <c r="DA373" s="6">
        <f t="shared" si="205"/>
        <v>12759.833333333334</v>
      </c>
      <c r="DB373" s="6">
        <f t="shared" si="171"/>
        <v>12395.75</v>
      </c>
      <c r="DC373" s="84">
        <f t="shared" si="206"/>
        <v>10641</v>
      </c>
    </row>
    <row r="374" spans="2:107" x14ac:dyDescent="0.3">
      <c r="B374" s="58">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
        <f t="shared" si="199"/>
        <v>119</v>
      </c>
      <c r="BP374">
        <v>43</v>
      </c>
      <c r="BQ374" s="3">
        <f t="shared" si="200"/>
        <v>360</v>
      </c>
      <c r="BR374" s="24">
        <v>10255</v>
      </c>
      <c r="BS374" s="3">
        <f t="shared" si="177"/>
        <v>10255</v>
      </c>
      <c r="BT374" s="3">
        <v>0</v>
      </c>
      <c r="BU374" s="40">
        <v>41419</v>
      </c>
      <c r="BW374">
        <f t="shared" si="221"/>
        <v>148735</v>
      </c>
      <c r="BX374" s="25">
        <f t="shared" ref="BX374:BX379" si="222">(BW374/BW362)-1</f>
        <v>3.1721258029161703E-2</v>
      </c>
      <c r="BY374" s="41">
        <v>6450</v>
      </c>
      <c r="BZ374" s="37">
        <f t="shared" si="217"/>
        <v>3805</v>
      </c>
      <c r="CA374" s="37">
        <f t="shared" ref="CA374:CA379" si="223">SUM(BZ363:BZ374)</f>
        <v>102723</v>
      </c>
      <c r="CD374">
        <f t="shared" si="218"/>
        <v>26192</v>
      </c>
      <c r="CE374">
        <f t="shared" si="219"/>
        <v>18884</v>
      </c>
      <c r="CF374">
        <f t="shared" si="220"/>
        <v>9003</v>
      </c>
      <c r="CG374">
        <f t="shared" si="174"/>
        <v>6431</v>
      </c>
      <c r="CH374">
        <f t="shared" si="175"/>
        <v>5924</v>
      </c>
      <c r="CZ374" s="82">
        <v>41395</v>
      </c>
      <c r="DA374" s="6">
        <f t="shared" si="205"/>
        <v>12692.694444444445</v>
      </c>
      <c r="DB374" s="6">
        <f t="shared" si="171"/>
        <v>12394.583333333334</v>
      </c>
      <c r="DC374" s="84">
        <f t="shared" si="206"/>
        <v>10255</v>
      </c>
    </row>
    <row r="375" spans="2:107" x14ac:dyDescent="0.3">
      <c r="B375" s="61">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
        <f t="shared" si="199"/>
        <v>169</v>
      </c>
      <c r="BP375">
        <v>62</v>
      </c>
      <c r="BQ375" s="3">
        <f t="shared" si="200"/>
        <v>538</v>
      </c>
      <c r="BR375" s="24">
        <v>14976</v>
      </c>
      <c r="BS375" s="3">
        <f t="shared" si="177"/>
        <v>14976</v>
      </c>
      <c r="BT375" s="3">
        <v>0</v>
      </c>
      <c r="BU375" s="40">
        <v>41454</v>
      </c>
      <c r="BW375">
        <f t="shared" si="221"/>
        <v>149521</v>
      </c>
      <c r="BX375" s="25">
        <f t="shared" si="222"/>
        <v>2.0746576371158287E-2</v>
      </c>
      <c r="BY375" s="41">
        <v>5139</v>
      </c>
      <c r="BZ375" s="37">
        <f t="shared" si="217"/>
        <v>9837</v>
      </c>
      <c r="CA375" s="37">
        <f t="shared" si="223"/>
        <v>102126</v>
      </c>
      <c r="CD375">
        <f t="shared" si="218"/>
        <v>26362</v>
      </c>
      <c r="CE375">
        <f t="shared" si="219"/>
        <v>19013</v>
      </c>
      <c r="CF375">
        <f t="shared" si="220"/>
        <v>8948</v>
      </c>
      <c r="CG375">
        <f t="shared" si="174"/>
        <v>6508</v>
      </c>
      <c r="CH375">
        <f t="shared" si="175"/>
        <v>5896</v>
      </c>
      <c r="CZ375" s="82">
        <v>41426</v>
      </c>
      <c r="DA375" s="6">
        <f t="shared" si="205"/>
        <v>12731.305555555555</v>
      </c>
      <c r="DB375" s="6">
        <f t="shared" si="171"/>
        <v>12460.083333333334</v>
      </c>
      <c r="DC375" s="84">
        <f t="shared" si="206"/>
        <v>14976</v>
      </c>
    </row>
    <row r="376" spans="2:107" x14ac:dyDescent="0.3">
      <c r="B376" s="58">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
        <f t="shared" si="199"/>
        <v>109</v>
      </c>
      <c r="BP376">
        <v>45</v>
      </c>
      <c r="BQ376" s="3">
        <f t="shared" si="200"/>
        <v>424</v>
      </c>
      <c r="BR376" s="24">
        <v>12772</v>
      </c>
      <c r="BS376" s="3">
        <f t="shared" si="177"/>
        <v>12772</v>
      </c>
      <c r="BT376" s="3">
        <v>0</v>
      </c>
      <c r="BU376" s="40">
        <v>41482</v>
      </c>
      <c r="BW376">
        <f t="shared" si="221"/>
        <v>149837</v>
      </c>
      <c r="BX376" s="25">
        <f t="shared" si="222"/>
        <v>4.4560632995224614E-2</v>
      </c>
      <c r="BY376" s="41">
        <v>4270</v>
      </c>
      <c r="BZ376" s="37">
        <f t="shared" si="217"/>
        <v>8502</v>
      </c>
      <c r="CA376" s="37">
        <f t="shared" si="223"/>
        <v>101872</v>
      </c>
      <c r="CD376">
        <f t="shared" si="218"/>
        <v>26467</v>
      </c>
      <c r="CE376">
        <f t="shared" si="219"/>
        <v>19037</v>
      </c>
      <c r="CF376">
        <f t="shared" si="220"/>
        <v>8958</v>
      </c>
      <c r="CG376">
        <f t="shared" si="174"/>
        <v>6559</v>
      </c>
      <c r="CH376">
        <f t="shared" si="175"/>
        <v>5948</v>
      </c>
      <c r="CZ376" s="82">
        <v>41456</v>
      </c>
      <c r="DA376" s="6">
        <f t="shared" si="205"/>
        <v>12587.333333333334</v>
      </c>
      <c r="DB376" s="6">
        <f t="shared" si="171"/>
        <v>12486.416666666666</v>
      </c>
      <c r="DC376" s="84">
        <f t="shared" si="206"/>
        <v>12772</v>
      </c>
    </row>
    <row r="377" spans="2:107" x14ac:dyDescent="0.3">
      <c r="B377" s="58">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
        <f t="shared" si="199"/>
        <v>159</v>
      </c>
      <c r="BP377">
        <v>91</v>
      </c>
      <c r="BQ377" s="3">
        <f t="shared" si="200"/>
        <v>645</v>
      </c>
      <c r="BR377" s="24">
        <v>17386</v>
      </c>
      <c r="BS377" s="3">
        <f t="shared" si="177"/>
        <v>17386</v>
      </c>
      <c r="BT377" s="3">
        <v>0</v>
      </c>
      <c r="BU377" s="40">
        <v>41517</v>
      </c>
      <c r="BW377">
        <f t="shared" si="221"/>
        <v>153252</v>
      </c>
      <c r="BX377" s="25">
        <f t="shared" si="222"/>
        <v>6.4619659604029156E-2</v>
      </c>
      <c r="BY377" s="41">
        <v>2952</v>
      </c>
      <c r="BZ377" s="37">
        <f t="shared" si="217"/>
        <v>14434</v>
      </c>
      <c r="CA377" s="37">
        <f t="shared" si="223"/>
        <v>105928</v>
      </c>
      <c r="CD377">
        <f t="shared" si="218"/>
        <v>27253</v>
      </c>
      <c r="CE377">
        <f t="shared" si="219"/>
        <v>19198</v>
      </c>
      <c r="CF377">
        <f t="shared" si="220"/>
        <v>9174</v>
      </c>
      <c r="CG377">
        <f t="shared" si="174"/>
        <v>6655</v>
      </c>
      <c r="CH377">
        <f t="shared" si="175"/>
        <v>6020</v>
      </c>
      <c r="CZ377" s="82">
        <v>41487</v>
      </c>
      <c r="DA377" s="6">
        <f t="shared" si="205"/>
        <v>12637.222222222223</v>
      </c>
      <c r="DB377" s="6">
        <f t="shared" si="171"/>
        <v>12771</v>
      </c>
      <c r="DC377" s="84">
        <f t="shared" si="206"/>
        <v>17386</v>
      </c>
    </row>
    <row r="378" spans="2:107" x14ac:dyDescent="0.3">
      <c r="B378" s="58">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
        <f t="shared" si="199"/>
        <v>148</v>
      </c>
      <c r="BP378">
        <v>72</v>
      </c>
      <c r="BQ378" s="3">
        <f t="shared" si="200"/>
        <v>608</v>
      </c>
      <c r="BR378" s="24">
        <v>14392</v>
      </c>
      <c r="BS378" s="3">
        <f t="shared" si="177"/>
        <v>14392</v>
      </c>
      <c r="BT378" s="3">
        <v>0</v>
      </c>
      <c r="BU378" s="40">
        <v>41545</v>
      </c>
      <c r="BW378">
        <f t="shared" si="221"/>
        <v>148803</v>
      </c>
      <c r="BX378" s="25">
        <f t="shared" si="222"/>
        <v>-4.7953451043338813E-3</v>
      </c>
      <c r="BY378" s="41">
        <v>7274</v>
      </c>
      <c r="BZ378" s="37">
        <f t="shared" ref="BZ378:BZ383" si="224">BR378-BY378</f>
        <v>7118</v>
      </c>
      <c r="CA378" s="37">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2">
        <v>41518</v>
      </c>
      <c r="DA378" s="6">
        <f t="shared" si="205"/>
        <v>12604.25</v>
      </c>
      <c r="DB378" s="6">
        <f t="shared" si="171"/>
        <v>12400.25</v>
      </c>
      <c r="DC378" s="84">
        <f t="shared" si="206"/>
        <v>14392</v>
      </c>
    </row>
    <row r="379" spans="2:107" x14ac:dyDescent="0.3">
      <c r="B379" s="58">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
        <f t="shared" si="199"/>
        <v>129</v>
      </c>
      <c r="BP379">
        <v>70</v>
      </c>
      <c r="BQ379" s="3">
        <f t="shared" si="200"/>
        <v>549</v>
      </c>
      <c r="BR379" s="24">
        <v>12827</v>
      </c>
      <c r="BS379" s="3">
        <f t="shared" si="177"/>
        <v>12827</v>
      </c>
      <c r="BT379" s="3">
        <v>0</v>
      </c>
      <c r="BU379" s="40">
        <v>41573</v>
      </c>
      <c r="BW379">
        <f t="shared" ref="BW379:BW384" si="228">SUM(BR368:BR379)</f>
        <v>148315</v>
      </c>
      <c r="BX379" s="25">
        <f t="shared" si="222"/>
        <v>1.9049806462072549E-3</v>
      </c>
      <c r="BY379" s="41">
        <v>5360</v>
      </c>
      <c r="BZ379" s="37">
        <f t="shared" si="224"/>
        <v>7467</v>
      </c>
      <c r="CA379" s="37">
        <f t="shared" si="223"/>
        <v>94922</v>
      </c>
      <c r="CD379">
        <f t="shared" si="225"/>
        <v>26733</v>
      </c>
      <c r="CE379">
        <f t="shared" si="226"/>
        <v>18301</v>
      </c>
      <c r="CF379">
        <f t="shared" si="227"/>
        <v>8681</v>
      </c>
      <c r="CG379">
        <f t="shared" si="174"/>
        <v>6511</v>
      </c>
      <c r="CH379">
        <f t="shared" si="175"/>
        <v>5711</v>
      </c>
      <c r="CZ379" s="82">
        <v>41548</v>
      </c>
      <c r="DA379" s="6">
        <f t="shared" si="205"/>
        <v>12419.722222222223</v>
      </c>
      <c r="DB379" s="6">
        <f t="shared" si="171"/>
        <v>12359.583333333334</v>
      </c>
      <c r="DC379" s="84">
        <f t="shared" si="206"/>
        <v>12827</v>
      </c>
    </row>
    <row r="380" spans="2:107" x14ac:dyDescent="0.3">
      <c r="B380" s="58">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
        <f t="shared" si="199"/>
        <v>143</v>
      </c>
      <c r="BP380">
        <v>63</v>
      </c>
      <c r="BQ380" s="3">
        <f t="shared" si="200"/>
        <v>618</v>
      </c>
      <c r="BR380" s="24">
        <v>13747</v>
      </c>
      <c r="BS380" s="3">
        <f t="shared" si="177"/>
        <v>13747</v>
      </c>
      <c r="BT380" s="3">
        <v>0</v>
      </c>
      <c r="BU380" s="40">
        <v>41608</v>
      </c>
      <c r="BW380">
        <f t="shared" si="228"/>
        <v>152804</v>
      </c>
      <c r="BX380" s="25">
        <f t="shared" ref="BX380:BX385" si="229">(BW380/BW368)-1</f>
        <v>3.2975947433176112E-2</v>
      </c>
      <c r="BY380" s="41">
        <v>8052</v>
      </c>
      <c r="BZ380" s="37">
        <f t="shared" si="224"/>
        <v>5695</v>
      </c>
      <c r="CA380" s="37">
        <f t="shared" ref="CA380:CA385" si="230">SUM(BZ369:BZ380)</f>
        <v>95476</v>
      </c>
      <c r="CD380">
        <f t="shared" si="225"/>
        <v>27767</v>
      </c>
      <c r="CE380">
        <f t="shared" si="226"/>
        <v>18620</v>
      </c>
      <c r="CF380">
        <f t="shared" si="227"/>
        <v>8989</v>
      </c>
      <c r="CG380">
        <f t="shared" si="174"/>
        <v>6709</v>
      </c>
      <c r="CH380">
        <f t="shared" si="175"/>
        <v>5860</v>
      </c>
      <c r="CZ380" s="82">
        <v>41579</v>
      </c>
      <c r="DA380" s="6">
        <f t="shared" si="205"/>
        <v>12499.583333333334</v>
      </c>
      <c r="DB380" s="6">
        <f t="shared" si="171"/>
        <v>12733.666666666666</v>
      </c>
      <c r="DC380" s="84">
        <f t="shared" si="206"/>
        <v>13747</v>
      </c>
    </row>
    <row r="381" spans="2:107" x14ac:dyDescent="0.3">
      <c r="B381" s="58">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
        <f t="shared" si="199"/>
        <v>122</v>
      </c>
      <c r="BP381">
        <v>43</v>
      </c>
      <c r="BQ381" s="3">
        <f t="shared" si="200"/>
        <v>442</v>
      </c>
      <c r="BR381" s="24">
        <v>10089</v>
      </c>
      <c r="BS381" s="3">
        <f t="shared" si="177"/>
        <v>10089</v>
      </c>
      <c r="BT381" s="3">
        <v>0</v>
      </c>
      <c r="BU381" s="40">
        <v>41635</v>
      </c>
      <c r="BW381">
        <f t="shared" si="228"/>
        <v>151209</v>
      </c>
      <c r="BX381" s="25">
        <f t="shared" si="229"/>
        <v>2.3937863130950587E-2</v>
      </c>
      <c r="BY381" s="41">
        <v>7235</v>
      </c>
      <c r="BZ381" s="37">
        <f t="shared" si="224"/>
        <v>2854</v>
      </c>
      <c r="CA381" s="37">
        <f t="shared" si="230"/>
        <v>89269</v>
      </c>
      <c r="CD381">
        <f t="shared" si="225"/>
        <v>27583</v>
      </c>
      <c r="CE381">
        <f t="shared" si="226"/>
        <v>18320</v>
      </c>
      <c r="CF381">
        <f t="shared" si="227"/>
        <v>8863</v>
      </c>
      <c r="CG381">
        <f t="shared" si="174"/>
        <v>6637</v>
      </c>
      <c r="CH381">
        <f t="shared" si="175"/>
        <v>5740</v>
      </c>
      <c r="CZ381" s="82">
        <v>41609</v>
      </c>
      <c r="DA381" s="6">
        <f t="shared" si="205"/>
        <v>12483.777777777777</v>
      </c>
      <c r="DB381" s="6">
        <f t="shared" si="171"/>
        <v>12600.75</v>
      </c>
      <c r="DC381" s="84">
        <f t="shared" si="206"/>
        <v>10089</v>
      </c>
    </row>
    <row r="382" spans="2:107" x14ac:dyDescent="0.3">
      <c r="B382" s="58">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
        <f t="shared" si="199"/>
        <v>113</v>
      </c>
      <c r="BP382">
        <v>60</v>
      </c>
      <c r="BQ382" s="3">
        <f t="shared" si="200"/>
        <v>476</v>
      </c>
      <c r="BR382" s="24">
        <v>12061</v>
      </c>
      <c r="BS382" s="3">
        <f t="shared" si="177"/>
        <v>12061</v>
      </c>
      <c r="BT382" s="3">
        <v>0</v>
      </c>
      <c r="BU382" s="40">
        <v>41664</v>
      </c>
      <c r="BW382">
        <f t="shared" si="228"/>
        <v>153357</v>
      </c>
      <c r="BX382" s="25">
        <f t="shared" si="229"/>
        <v>3.368158533297394E-2</v>
      </c>
      <c r="BY382" s="41">
        <v>6116</v>
      </c>
      <c r="BZ382" s="37">
        <f t="shared" si="224"/>
        <v>5945</v>
      </c>
      <c r="CA382" s="37">
        <f t="shared" si="230"/>
        <v>87538</v>
      </c>
      <c r="CD382">
        <f t="shared" si="225"/>
        <v>28107</v>
      </c>
      <c r="CE382">
        <f t="shared" si="226"/>
        <v>18409</v>
      </c>
      <c r="CF382">
        <f t="shared" si="227"/>
        <v>8939</v>
      </c>
      <c r="CG382">
        <f t="shared" si="174"/>
        <v>6735</v>
      </c>
      <c r="CH382">
        <f t="shared" si="175"/>
        <v>5843</v>
      </c>
      <c r="CZ382" s="82">
        <v>41640</v>
      </c>
      <c r="DA382" s="6">
        <f t="shared" si="205"/>
        <v>12438.472222222223</v>
      </c>
      <c r="DB382" s="6">
        <f t="shared" si="171"/>
        <v>12779.75</v>
      </c>
      <c r="DC382" s="84">
        <f t="shared" si="206"/>
        <v>12061</v>
      </c>
    </row>
    <row r="383" spans="2:107" x14ac:dyDescent="0.3">
      <c r="B383" s="61">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
        <f t="shared" si="199"/>
        <v>98</v>
      </c>
      <c r="BP383">
        <v>61</v>
      </c>
      <c r="BQ383" s="3">
        <f t="shared" si="200"/>
        <v>484</v>
      </c>
      <c r="BR383" s="24">
        <v>11894</v>
      </c>
      <c r="BS383" s="3">
        <f t="shared" si="177"/>
        <v>11894</v>
      </c>
      <c r="BT383" s="3">
        <v>0</v>
      </c>
      <c r="BU383" s="40">
        <v>41692</v>
      </c>
      <c r="BW383">
        <f t="shared" si="228"/>
        <v>154608</v>
      </c>
      <c r="BX383" s="25">
        <f t="shared" si="229"/>
        <v>4.1917136156562451E-2</v>
      </c>
      <c r="BY383" s="41">
        <v>8131</v>
      </c>
      <c r="BZ383" s="37">
        <f t="shared" si="224"/>
        <v>3763</v>
      </c>
      <c r="CA383" s="37">
        <f t="shared" si="230"/>
        <v>83329</v>
      </c>
      <c r="CD383">
        <f t="shared" si="225"/>
        <v>28313</v>
      </c>
      <c r="CE383">
        <f t="shared" si="226"/>
        <v>18383</v>
      </c>
      <c r="CF383">
        <f t="shared" si="227"/>
        <v>8989</v>
      </c>
      <c r="CG383">
        <f t="shared" si="174"/>
        <v>6779</v>
      </c>
      <c r="CH383">
        <f t="shared" si="175"/>
        <v>5893</v>
      </c>
      <c r="CZ383" s="82">
        <v>41671</v>
      </c>
      <c r="DA383" s="6">
        <f t="shared" si="205"/>
        <v>12456.722222222223</v>
      </c>
      <c r="DB383" s="6">
        <f t="shared" si="171"/>
        <v>12884</v>
      </c>
      <c r="DC383" s="84">
        <f t="shared" si="206"/>
        <v>11894</v>
      </c>
    </row>
    <row r="384" spans="2:107" x14ac:dyDescent="0.3">
      <c r="B384" s="58">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
        <f t="shared" si="199"/>
        <v>164</v>
      </c>
      <c r="BP384">
        <v>86</v>
      </c>
      <c r="BQ384" s="3">
        <f t="shared" si="200"/>
        <v>674</v>
      </c>
      <c r="BR384" s="24">
        <v>16439</v>
      </c>
      <c r="BS384" s="3">
        <f t="shared" si="177"/>
        <v>16439</v>
      </c>
      <c r="BT384" s="3">
        <v>0</v>
      </c>
      <c r="BU384" s="40">
        <v>41727</v>
      </c>
      <c r="BW384">
        <f t="shared" si="228"/>
        <v>157479</v>
      </c>
      <c r="BX384" s="25">
        <f t="shared" si="229"/>
        <v>6.1079143477030362E-2</v>
      </c>
      <c r="BY384" s="41">
        <v>6759</v>
      </c>
      <c r="BZ384" s="37">
        <f t="shared" ref="BZ384:BZ389" si="231">BR384-BY384</f>
        <v>9680</v>
      </c>
      <c r="CA384" s="37">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2">
        <v>41699</v>
      </c>
      <c r="DA384" s="6">
        <f t="shared" si="205"/>
        <v>12574.472222222223</v>
      </c>
      <c r="DB384" s="6">
        <f t="shared" si="171"/>
        <v>13123.25</v>
      </c>
      <c r="DC384" s="84">
        <f t="shared" si="206"/>
        <v>16439</v>
      </c>
    </row>
    <row r="385" spans="2:107" x14ac:dyDescent="0.3">
      <c r="B385" s="58">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
        <f t="shared" si="199"/>
        <v>121</v>
      </c>
      <c r="BP385">
        <v>50</v>
      </c>
      <c r="BQ385" s="3">
        <f t="shared" si="200"/>
        <v>511</v>
      </c>
      <c r="BR385" s="24">
        <v>12603</v>
      </c>
      <c r="BS385" s="3">
        <f t="shared" si="177"/>
        <v>12603</v>
      </c>
      <c r="BT385" s="3">
        <v>0</v>
      </c>
      <c r="BU385" s="40">
        <v>41755</v>
      </c>
      <c r="BW385">
        <f t="shared" ref="BW385:BW390" si="235">SUM(BR374:BR385)</f>
        <v>159441</v>
      </c>
      <c r="BX385" s="25">
        <f t="shared" si="229"/>
        <v>7.1879474819998901E-2</v>
      </c>
      <c r="BY385" s="41">
        <v>5303</v>
      </c>
      <c r="BZ385" s="37">
        <f t="shared" si="231"/>
        <v>7300</v>
      </c>
      <c r="CA385" s="37">
        <f t="shared" si="230"/>
        <v>86400</v>
      </c>
      <c r="CD385">
        <f t="shared" si="232"/>
        <v>29192</v>
      </c>
      <c r="CE385">
        <f t="shared" si="233"/>
        <v>18946</v>
      </c>
      <c r="CF385">
        <f t="shared" si="234"/>
        <v>9291</v>
      </c>
      <c r="CG385">
        <f t="shared" si="174"/>
        <v>7036</v>
      </c>
      <c r="CH385">
        <f t="shared" si="175"/>
        <v>6099</v>
      </c>
      <c r="CZ385" s="82">
        <v>41730</v>
      </c>
      <c r="DA385" s="6">
        <f t="shared" si="205"/>
        <v>12563.888888888889</v>
      </c>
      <c r="DB385" s="6">
        <f t="shared" si="171"/>
        <v>13286.75</v>
      </c>
      <c r="DC385" s="84">
        <f t="shared" si="206"/>
        <v>12603</v>
      </c>
    </row>
    <row r="386" spans="2:107" x14ac:dyDescent="0.3">
      <c r="B386" s="58">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
        <f t="shared" si="199"/>
        <v>127</v>
      </c>
      <c r="BP386">
        <v>71</v>
      </c>
      <c r="BQ386" s="3">
        <f t="shared" si="200"/>
        <v>558</v>
      </c>
      <c r="BR386" s="24">
        <v>15405</v>
      </c>
      <c r="BS386" s="3">
        <f t="shared" si="177"/>
        <v>15405</v>
      </c>
      <c r="BT386" s="3">
        <v>0</v>
      </c>
      <c r="BU386" s="40">
        <v>41790</v>
      </c>
      <c r="BW386">
        <f t="shared" si="235"/>
        <v>164591</v>
      </c>
      <c r="BX386" s="25">
        <f t="shared" ref="BX386:BX391" si="236">(BW386/BW374)-1</f>
        <v>0.10660570813863579</v>
      </c>
      <c r="BY386" s="41">
        <v>4784</v>
      </c>
      <c r="BZ386" s="37">
        <f t="shared" si="231"/>
        <v>10621</v>
      </c>
      <c r="CA386" s="37">
        <f t="shared" ref="CA386:CA391" si="237">SUM(BZ375:BZ386)</f>
        <v>93216</v>
      </c>
      <c r="CD386">
        <f t="shared" si="232"/>
        <v>30069</v>
      </c>
      <c r="CE386">
        <f t="shared" si="233"/>
        <v>19603</v>
      </c>
      <c r="CF386">
        <f t="shared" si="234"/>
        <v>9701</v>
      </c>
      <c r="CG386">
        <f t="shared" si="174"/>
        <v>7314</v>
      </c>
      <c r="CH386">
        <f t="shared" si="175"/>
        <v>6304</v>
      </c>
      <c r="CZ386" s="82">
        <v>41760</v>
      </c>
      <c r="DA386" s="6">
        <f t="shared" si="205"/>
        <v>12708</v>
      </c>
      <c r="DB386" s="6">
        <f t="shared" si="171"/>
        <v>13715.916666666666</v>
      </c>
      <c r="DC386" s="84">
        <f t="shared" si="206"/>
        <v>15405</v>
      </c>
    </row>
    <row r="387" spans="2:107" x14ac:dyDescent="0.3">
      <c r="B387" s="58">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
        <f t="shared" si="199"/>
        <v>121</v>
      </c>
      <c r="BP387">
        <v>72</v>
      </c>
      <c r="BQ387" s="3">
        <f t="shared" si="200"/>
        <v>528</v>
      </c>
      <c r="BR387" s="24">
        <v>14380</v>
      </c>
      <c r="BS387" s="3">
        <f t="shared" si="177"/>
        <v>14380</v>
      </c>
      <c r="BT387" s="3">
        <v>0</v>
      </c>
      <c r="BU387" s="40">
        <v>41818</v>
      </c>
      <c r="BW387">
        <f t="shared" si="235"/>
        <v>163995</v>
      </c>
      <c r="BX387" s="25">
        <f t="shared" si="236"/>
        <v>9.6802455842323054E-2</v>
      </c>
      <c r="BY387" s="41">
        <v>5397</v>
      </c>
      <c r="BZ387" s="37">
        <f t="shared" si="231"/>
        <v>8983</v>
      </c>
      <c r="CA387" s="37">
        <f t="shared" si="237"/>
        <v>92362</v>
      </c>
      <c r="CD387">
        <f t="shared" si="232"/>
        <v>30163</v>
      </c>
      <c r="CE387">
        <f t="shared" si="233"/>
        <v>19487</v>
      </c>
      <c r="CF387">
        <f t="shared" si="234"/>
        <v>9641</v>
      </c>
      <c r="CG387">
        <f t="shared" si="174"/>
        <v>7252</v>
      </c>
      <c r="CH387">
        <f t="shared" si="175"/>
        <v>6293</v>
      </c>
      <c r="CZ387" s="82">
        <v>41791</v>
      </c>
      <c r="DA387" s="6">
        <f t="shared" si="205"/>
        <v>12777.722222222223</v>
      </c>
      <c r="DB387" s="6">
        <f t="shared" si="171"/>
        <v>13666.25</v>
      </c>
      <c r="DC387" s="84">
        <f t="shared" si="206"/>
        <v>14380</v>
      </c>
    </row>
    <row r="388" spans="2:107" x14ac:dyDescent="0.3">
      <c r="B388" s="61">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
        <f t="shared" si="199"/>
        <v>133</v>
      </c>
      <c r="BP388">
        <v>76</v>
      </c>
      <c r="BQ388" s="3">
        <f t="shared" si="200"/>
        <v>541</v>
      </c>
      <c r="BR388" s="24">
        <v>15188</v>
      </c>
      <c r="BS388" s="3">
        <f t="shared" si="177"/>
        <v>15188</v>
      </c>
      <c r="BT388" s="3">
        <v>0</v>
      </c>
      <c r="BU388" s="40">
        <v>41846</v>
      </c>
      <c r="BW388">
        <f t="shared" si="235"/>
        <v>166411</v>
      </c>
      <c r="BX388" s="25">
        <f t="shared" si="236"/>
        <v>0.11061353337293189</v>
      </c>
      <c r="BY388" s="41">
        <v>8077</v>
      </c>
      <c r="BZ388" s="37">
        <f t="shared" si="231"/>
        <v>7111</v>
      </c>
      <c r="CA388" s="37">
        <f t="shared" si="237"/>
        <v>90971</v>
      </c>
      <c r="CD388">
        <f t="shared" si="232"/>
        <v>30587</v>
      </c>
      <c r="CE388">
        <f t="shared" si="233"/>
        <v>19754</v>
      </c>
      <c r="CF388">
        <f t="shared" si="234"/>
        <v>9752</v>
      </c>
      <c r="CG388">
        <f t="shared" si="174"/>
        <v>7415</v>
      </c>
      <c r="CH388">
        <f t="shared" si="175"/>
        <v>6427</v>
      </c>
      <c r="CZ388" s="82">
        <v>41821</v>
      </c>
      <c r="DA388" s="6">
        <f t="shared" si="205"/>
        <v>12769.25</v>
      </c>
      <c r="DB388" s="6">
        <f t="shared" si="171"/>
        <v>13867.583333333334</v>
      </c>
      <c r="DC388" s="84">
        <f t="shared" si="206"/>
        <v>15188</v>
      </c>
    </row>
    <row r="389" spans="2:107" x14ac:dyDescent="0.3">
      <c r="B389" s="61">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
        <f t="shared" si="199"/>
        <v>183</v>
      </c>
      <c r="BP389">
        <v>103</v>
      </c>
      <c r="BQ389" s="3">
        <f t="shared" si="200"/>
        <v>675</v>
      </c>
      <c r="BR389" s="24">
        <v>20247</v>
      </c>
      <c r="BS389" s="3">
        <f t="shared" si="177"/>
        <v>20247</v>
      </c>
      <c r="BT389" s="3">
        <v>0</v>
      </c>
      <c r="BU389" s="40">
        <v>41881</v>
      </c>
      <c r="BW389">
        <f t="shared" si="235"/>
        <v>169272</v>
      </c>
      <c r="BX389" s="25">
        <f t="shared" si="236"/>
        <v>0.10453370918487193</v>
      </c>
      <c r="BY389" s="41">
        <v>6988</v>
      </c>
      <c r="BZ389" s="37">
        <f t="shared" si="231"/>
        <v>13259</v>
      </c>
      <c r="CA389" s="37">
        <f t="shared" si="237"/>
        <v>89796</v>
      </c>
      <c r="CD389">
        <f t="shared" si="232"/>
        <v>31074</v>
      </c>
      <c r="CE389">
        <f t="shared" si="233"/>
        <v>20201</v>
      </c>
      <c r="CF389">
        <f t="shared" si="234"/>
        <v>9882</v>
      </c>
      <c r="CG389">
        <f t="shared" si="174"/>
        <v>7499</v>
      </c>
      <c r="CH389">
        <f t="shared" si="175"/>
        <v>6557</v>
      </c>
      <c r="CZ389" s="82">
        <v>41852</v>
      </c>
      <c r="DA389" s="6">
        <f t="shared" si="205"/>
        <v>12957.611111111111</v>
      </c>
      <c r="DB389" s="6">
        <f t="shared" si="171"/>
        <v>14106</v>
      </c>
      <c r="DC389" s="84">
        <f t="shared" si="206"/>
        <v>20247</v>
      </c>
    </row>
    <row r="390" spans="2:107" x14ac:dyDescent="0.3">
      <c r="B390" s="58">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
        <f t="shared" si="199"/>
        <v>156</v>
      </c>
      <c r="BP390">
        <v>94</v>
      </c>
      <c r="BQ390" s="3">
        <f t="shared" si="200"/>
        <v>697</v>
      </c>
      <c r="BR390" s="24">
        <v>16685</v>
      </c>
      <c r="BS390" s="3">
        <f t="shared" si="177"/>
        <v>16685</v>
      </c>
      <c r="BT390" s="3">
        <v>0</v>
      </c>
      <c r="BU390" s="40">
        <v>41909</v>
      </c>
      <c r="BW390">
        <f t="shared" si="235"/>
        <v>171565</v>
      </c>
      <c r="BX390" s="25">
        <f t="shared" si="236"/>
        <v>0.15296734608845242</v>
      </c>
      <c r="BY390" s="41">
        <v>2882</v>
      </c>
      <c r="BZ390" s="37">
        <f t="shared" ref="BZ390:BZ395" si="238">BR390-BY390</f>
        <v>13803</v>
      </c>
      <c r="CA390" s="37">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2">
        <v>41883</v>
      </c>
      <c r="DA390" s="6">
        <f t="shared" si="205"/>
        <v>13052.444444444445</v>
      </c>
      <c r="DB390" s="6">
        <f t="shared" si="171"/>
        <v>14297.083333333334</v>
      </c>
      <c r="DC390" s="84">
        <f t="shared" si="206"/>
        <v>16685</v>
      </c>
    </row>
    <row r="391" spans="2:107" x14ac:dyDescent="0.3">
      <c r="B391" s="58">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
        <f t="shared" si="199"/>
        <v>128</v>
      </c>
      <c r="BP391">
        <v>82</v>
      </c>
      <c r="BQ391" s="3">
        <f t="shared" si="200"/>
        <v>642</v>
      </c>
      <c r="BR391" s="24">
        <v>14597</v>
      </c>
      <c r="BS391" s="3">
        <f t="shared" si="177"/>
        <v>14597</v>
      </c>
      <c r="BT391" s="3">
        <v>0</v>
      </c>
      <c r="BU391" s="40">
        <v>41937</v>
      </c>
      <c r="BW391">
        <f t="shared" ref="BW391:BW396" si="242">SUM(BR380:BR391)</f>
        <v>173335</v>
      </c>
      <c r="BX391" s="25">
        <f t="shared" si="236"/>
        <v>0.16869500724808684</v>
      </c>
      <c r="BY391" s="41">
        <v>1957</v>
      </c>
      <c r="BZ391" s="37">
        <f t="shared" si="238"/>
        <v>12640</v>
      </c>
      <c r="CA391" s="37">
        <f t="shared" si="237"/>
        <v>101654</v>
      </c>
      <c r="CD391">
        <f t="shared" si="239"/>
        <v>32037</v>
      </c>
      <c r="CE391">
        <f t="shared" si="240"/>
        <v>20663</v>
      </c>
      <c r="CF391">
        <f t="shared" si="241"/>
        <v>10109</v>
      </c>
      <c r="CG391">
        <f t="shared" si="174"/>
        <v>7555</v>
      </c>
      <c r="CH391">
        <f t="shared" si="175"/>
        <v>6786</v>
      </c>
      <c r="CZ391" s="82">
        <v>41913</v>
      </c>
      <c r="DA391" s="6">
        <f>AVERAGE(BS356:BS391)</f>
        <v>13046.75</v>
      </c>
      <c r="DB391" s="6">
        <f>AVERAGE(BS380:BS391)</f>
        <v>14444.583333333334</v>
      </c>
      <c r="DC391" s="84">
        <f t="shared" ref="DC391:DC396" si="243">BS391</f>
        <v>14597</v>
      </c>
    </row>
    <row r="392" spans="2:107" x14ac:dyDescent="0.3">
      <c r="B392" s="58">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
        <f t="shared" si="199"/>
        <v>159</v>
      </c>
      <c r="BP392">
        <v>79</v>
      </c>
      <c r="BQ392" s="3">
        <f t="shared" si="200"/>
        <v>665</v>
      </c>
      <c r="BR392" s="24">
        <v>14818</v>
      </c>
      <c r="BS392" s="3">
        <f t="shared" si="177"/>
        <v>14818</v>
      </c>
      <c r="BT392" s="3">
        <v>0</v>
      </c>
      <c r="BU392" s="40">
        <v>41972</v>
      </c>
      <c r="BW392">
        <f t="shared" si="242"/>
        <v>174406</v>
      </c>
      <c r="BX392" s="25">
        <f t="shared" ref="BX392:BX397" si="244">(BW392/BW380)-1</f>
        <v>0.14137064474751959</v>
      </c>
      <c r="BY392" s="41">
        <v>678</v>
      </c>
      <c r="BZ392" s="37">
        <f t="shared" si="238"/>
        <v>14140</v>
      </c>
      <c r="CA392" s="37">
        <f t="shared" ref="CA392:CA397" si="245">SUM(BZ381:BZ392)</f>
        <v>110099</v>
      </c>
      <c r="CD392">
        <f t="shared" si="239"/>
        <v>32278</v>
      </c>
      <c r="CE392">
        <f t="shared" si="240"/>
        <v>20825</v>
      </c>
      <c r="CF392">
        <f t="shared" si="241"/>
        <v>9992</v>
      </c>
      <c r="CG392">
        <f t="shared" si="174"/>
        <v>7628</v>
      </c>
      <c r="CH392">
        <f t="shared" si="175"/>
        <v>6831</v>
      </c>
      <c r="CZ392" s="82">
        <v>41944</v>
      </c>
      <c r="DA392" s="6">
        <f>AVERAGE(BS357:BS392)</f>
        <v>13198.222222222223</v>
      </c>
      <c r="DB392" s="6">
        <f>AVERAGE(BS381:BS392)</f>
        <v>14533.833333333334</v>
      </c>
      <c r="DC392" s="84">
        <f t="shared" si="243"/>
        <v>14818</v>
      </c>
    </row>
    <row r="393" spans="2:107" x14ac:dyDescent="0.3">
      <c r="B393" s="58">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
        <f t="shared" si="199"/>
        <v>99</v>
      </c>
      <c r="BP393">
        <v>64</v>
      </c>
      <c r="BQ393" s="3">
        <f t="shared" si="200"/>
        <v>589</v>
      </c>
      <c r="BR393" s="24">
        <v>10985</v>
      </c>
      <c r="BS393" s="3">
        <f t="shared" si="177"/>
        <v>10985</v>
      </c>
      <c r="BT393" s="3">
        <v>0</v>
      </c>
      <c r="BU393" s="40">
        <v>42000</v>
      </c>
      <c r="BW393">
        <f t="shared" si="242"/>
        <v>175302</v>
      </c>
      <c r="BX393" s="25">
        <f t="shared" si="244"/>
        <v>0.15933575382417708</v>
      </c>
      <c r="BY393" s="41">
        <v>986</v>
      </c>
      <c r="BZ393" s="37">
        <f t="shared" si="238"/>
        <v>9999</v>
      </c>
      <c r="CA393" s="37">
        <f t="shared" si="245"/>
        <v>117244</v>
      </c>
      <c r="CD393">
        <f t="shared" si="239"/>
        <v>32578</v>
      </c>
      <c r="CE393">
        <f t="shared" si="240"/>
        <v>20918</v>
      </c>
      <c r="CF393">
        <f t="shared" si="241"/>
        <v>10006</v>
      </c>
      <c r="CG393">
        <f t="shared" si="174"/>
        <v>7705</v>
      </c>
      <c r="CH393">
        <f t="shared" si="175"/>
        <v>6860</v>
      </c>
      <c r="CZ393" s="82">
        <v>41974</v>
      </c>
      <c r="DA393" s="6">
        <f>AVERAGE(BS358:BS393)</f>
        <v>13171.805555555555</v>
      </c>
      <c r="DB393" s="6">
        <f>AVERAGE(BS382:BS393)</f>
        <v>14608.5</v>
      </c>
      <c r="DC393" s="84">
        <f t="shared" si="243"/>
        <v>10985</v>
      </c>
    </row>
    <row r="394" spans="2:107" x14ac:dyDescent="0.3">
      <c r="B394" s="58">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
        <f t="shared" si="199"/>
        <v>127</v>
      </c>
      <c r="BP394">
        <v>73</v>
      </c>
      <c r="BQ394" s="3">
        <f t="shared" si="200"/>
        <v>720</v>
      </c>
      <c r="BR394" s="24">
        <v>15963</v>
      </c>
      <c r="BS394" s="3">
        <f t="shared" si="177"/>
        <v>15963</v>
      </c>
      <c r="BT394" s="3">
        <v>0</v>
      </c>
      <c r="BU394" s="40">
        <v>42035</v>
      </c>
      <c r="BW394">
        <f t="shared" si="242"/>
        <v>179204</v>
      </c>
      <c r="BX394" s="25">
        <f t="shared" si="244"/>
        <v>0.16854137730915442</v>
      </c>
      <c r="BY394" s="41">
        <v>496</v>
      </c>
      <c r="BZ394" s="37">
        <f t="shared" si="238"/>
        <v>15467</v>
      </c>
      <c r="CA394" s="37">
        <f t="shared" si="245"/>
        <v>126766</v>
      </c>
      <c r="CD394">
        <f t="shared" si="239"/>
        <v>33414</v>
      </c>
      <c r="CE394">
        <f t="shared" si="240"/>
        <v>21396</v>
      </c>
      <c r="CF394">
        <f t="shared" si="241"/>
        <v>10213</v>
      </c>
      <c r="CG394">
        <f t="shared" si="174"/>
        <v>7906</v>
      </c>
      <c r="CH394">
        <f t="shared" si="175"/>
        <v>7000</v>
      </c>
      <c r="CZ394" s="82">
        <v>42005</v>
      </c>
      <c r="DA394" s="6">
        <f t="shared" ref="DA394:DA395" si="246">AVERAGE(BS359:BS394)</f>
        <v>13358.916666666666</v>
      </c>
      <c r="DB394" s="6">
        <f t="shared" ref="DB394:DB395" si="247">AVERAGE(BS383:BS394)</f>
        <v>14933.666666666666</v>
      </c>
      <c r="DC394" s="84">
        <f t="shared" si="243"/>
        <v>15963</v>
      </c>
    </row>
    <row r="395" spans="2:107" x14ac:dyDescent="0.3">
      <c r="B395" s="58">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
        <f t="shared" si="199"/>
        <v>111</v>
      </c>
      <c r="BP395">
        <v>75</v>
      </c>
      <c r="BQ395" s="3">
        <f t="shared" si="200"/>
        <v>596</v>
      </c>
      <c r="BR395" s="24">
        <v>13427</v>
      </c>
      <c r="BS395" s="3">
        <f t="shared" si="177"/>
        <v>13427</v>
      </c>
      <c r="BT395" s="3">
        <v>0</v>
      </c>
      <c r="BU395" s="40">
        <v>42063</v>
      </c>
      <c r="BW395">
        <f t="shared" si="242"/>
        <v>180737</v>
      </c>
      <c r="BX395" s="25">
        <f t="shared" si="244"/>
        <v>0.16900160405671127</v>
      </c>
      <c r="BY395" s="41">
        <v>2144</v>
      </c>
      <c r="BZ395" s="37">
        <f t="shared" si="238"/>
        <v>11283</v>
      </c>
      <c r="CA395" s="37">
        <f t="shared" si="245"/>
        <v>134286</v>
      </c>
      <c r="CD395">
        <f t="shared" si="239"/>
        <v>33922</v>
      </c>
      <c r="CE395">
        <f t="shared" si="240"/>
        <v>21518</v>
      </c>
      <c r="CF395">
        <f t="shared" si="241"/>
        <v>10337</v>
      </c>
      <c r="CG395">
        <f t="shared" ref="CG395" si="248">SUM(F384:F395)</f>
        <v>7982</v>
      </c>
      <c r="CH395">
        <f t="shared" ref="CH395" si="249">SUM(O384:O395)</f>
        <v>7083</v>
      </c>
      <c r="CZ395" s="82">
        <v>42036</v>
      </c>
      <c r="DA395" s="6">
        <f t="shared" si="246"/>
        <v>13437.027777777777</v>
      </c>
      <c r="DB395" s="6">
        <f t="shared" si="247"/>
        <v>15061.416666666666</v>
      </c>
      <c r="DC395" s="84">
        <f t="shared" si="243"/>
        <v>13427</v>
      </c>
    </row>
    <row r="396" spans="2:107" x14ac:dyDescent="0.3">
      <c r="B396" s="58">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
        <f t="shared" si="199"/>
        <v>115</v>
      </c>
      <c r="BP396">
        <v>69</v>
      </c>
      <c r="BQ396" s="3">
        <f t="shared" si="200"/>
        <v>617</v>
      </c>
      <c r="BR396" s="24">
        <v>13512</v>
      </c>
      <c r="BS396" s="3">
        <f t="shared" si="177"/>
        <v>13512</v>
      </c>
      <c r="BT396" s="3">
        <v>0</v>
      </c>
      <c r="BU396" s="40">
        <v>42091</v>
      </c>
      <c r="BW396">
        <f t="shared" si="242"/>
        <v>177810</v>
      </c>
      <c r="BX396" s="25">
        <f t="shared" si="244"/>
        <v>0.12910292800944889</v>
      </c>
      <c r="BY396" s="41">
        <v>2599</v>
      </c>
      <c r="BZ396" s="37">
        <f t="shared" ref="BZ396" si="250">BR396-BY396</f>
        <v>10913</v>
      </c>
      <c r="CA396" s="37">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2">
        <v>42064</v>
      </c>
      <c r="DA396" s="6">
        <f t="shared" ref="DA396" si="256">AVERAGE(BS361:BS396)</f>
        <v>13436.194444444445</v>
      </c>
      <c r="DB396" s="6">
        <f t="shared" ref="DB396" si="257">AVERAGE(BS385:BS396)</f>
        <v>14817.5</v>
      </c>
      <c r="DC396" s="84">
        <f t="shared" si="243"/>
        <v>13512</v>
      </c>
    </row>
    <row r="397" spans="2:107" x14ac:dyDescent="0.3">
      <c r="B397" s="61">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
        <f t="shared" ref="BO397:BO406" si="258">SUM(BC397:BN397)</f>
        <v>136</v>
      </c>
      <c r="BP397">
        <v>68</v>
      </c>
      <c r="BQ397" s="3">
        <f t="shared" si="200"/>
        <v>605</v>
      </c>
      <c r="BR397" s="24">
        <v>13124</v>
      </c>
      <c r="BS397" s="3">
        <f t="shared" ref="BS397:BS406" si="259">SUM(D397:BQ397)-BO397</f>
        <v>13124</v>
      </c>
      <c r="BT397" s="3">
        <v>0</v>
      </c>
      <c r="BU397" s="40">
        <v>42119</v>
      </c>
      <c r="BW397">
        <f>SUM(BR386:BR397)</f>
        <v>178331</v>
      </c>
      <c r="BX397" s="25">
        <f t="shared" si="244"/>
        <v>0.11847642701689032</v>
      </c>
      <c r="BY397" s="41">
        <v>2475</v>
      </c>
      <c r="BZ397" s="37">
        <f>BR397-BY397</f>
        <v>10649</v>
      </c>
      <c r="CA397" s="37">
        <f t="shared" si="245"/>
        <v>138868</v>
      </c>
      <c r="CD397">
        <f>SUM(H386:H397)</f>
        <v>33731</v>
      </c>
      <c r="CE397">
        <f>SUM(AN386:AN397)</f>
        <v>20893</v>
      </c>
      <c r="CF397">
        <f>SUM(AT386:AT397)</f>
        <v>10138</v>
      </c>
      <c r="CG397">
        <f>SUM(F386:F397)</f>
        <v>7906</v>
      </c>
      <c r="CH397">
        <f>SUM(O386:O397)</f>
        <v>6931</v>
      </c>
      <c r="CZ397" s="82">
        <v>42095</v>
      </c>
      <c r="DA397" s="6">
        <f t="shared" ref="DA397" si="260">AVERAGE(BS362:BS397)</f>
        <v>13514.472222222223</v>
      </c>
      <c r="DB397" s="6">
        <f t="shared" ref="DB397" si="261">AVERAGE(BS386:BS397)</f>
        <v>14860.916666666666</v>
      </c>
      <c r="DC397" s="84">
        <f t="shared" ref="DC397:DC404" si="262">BS397</f>
        <v>13124</v>
      </c>
    </row>
    <row r="398" spans="2:107" x14ac:dyDescent="0.3">
      <c r="B398" s="58">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
        <f t="shared" si="258"/>
        <v>158</v>
      </c>
      <c r="BP398">
        <v>106</v>
      </c>
      <c r="BQ398" s="3">
        <f t="shared" si="200"/>
        <v>724</v>
      </c>
      <c r="BR398" s="24">
        <v>16675</v>
      </c>
      <c r="BS398" s="3">
        <f t="shared" si="259"/>
        <v>16675</v>
      </c>
      <c r="BT398" s="3">
        <v>0</v>
      </c>
      <c r="BU398" s="40">
        <v>42154</v>
      </c>
      <c r="BW398">
        <f>SUM(BR387:BR398)</f>
        <v>179601</v>
      </c>
      <c r="BX398" s="25">
        <f t="shared" ref="BX398" si="263">(BW398/BW386)-1</f>
        <v>9.1195751894088906E-2</v>
      </c>
      <c r="BY398" s="41">
        <v>2864</v>
      </c>
      <c r="BZ398" s="37">
        <f>BR398-BY398</f>
        <v>13811</v>
      </c>
      <c r="CA398" s="37">
        <f t="shared" ref="CA398" si="264">SUM(BZ387:BZ398)</f>
        <v>142058</v>
      </c>
      <c r="CD398">
        <f>SUM(H387:H398)</f>
        <v>34343</v>
      </c>
      <c r="CE398">
        <f>SUM(AN387:AN398)</f>
        <v>20902</v>
      </c>
      <c r="CF398">
        <f>SUM(AT387:AT398)</f>
        <v>10053</v>
      </c>
      <c r="CG398">
        <f>SUM(F387:F398)</f>
        <v>7895</v>
      </c>
      <c r="CH398">
        <f>SUM(O387:O398)</f>
        <v>6952</v>
      </c>
      <c r="CZ398" s="82">
        <v>42125</v>
      </c>
      <c r="DA398" s="6">
        <f t="shared" ref="DA398:DA399" si="265">AVERAGE(BS363:BS398)</f>
        <v>13692.416666666666</v>
      </c>
      <c r="DB398" s="6">
        <f t="shared" ref="DB398" si="266">AVERAGE(BS387:BS398)</f>
        <v>14966.75</v>
      </c>
      <c r="DC398" s="84">
        <f t="shared" si="262"/>
        <v>16675</v>
      </c>
    </row>
    <row r="399" spans="2:107" x14ac:dyDescent="0.3">
      <c r="B399" s="61">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
        <f t="shared" si="258"/>
        <v>138</v>
      </c>
      <c r="BP399">
        <v>107</v>
      </c>
      <c r="BQ399" s="3">
        <f t="shared" si="200"/>
        <v>658</v>
      </c>
      <c r="BR399" s="24">
        <v>15508</v>
      </c>
      <c r="BS399" s="3">
        <f t="shared" si="259"/>
        <v>15508</v>
      </c>
      <c r="BT399" s="3">
        <v>0</v>
      </c>
      <c r="BU399" s="40">
        <v>42182</v>
      </c>
      <c r="BW399">
        <f>SUM(BR388:BR399)</f>
        <v>180729</v>
      </c>
      <c r="BX399" s="25">
        <f t="shared" ref="BX399:BX404" si="267">(BW399/BW387)-1</f>
        <v>0.10203969633220522</v>
      </c>
      <c r="BY399" s="41">
        <v>3043</v>
      </c>
      <c r="BZ399" s="37">
        <f>BR399-BY399</f>
        <v>12465</v>
      </c>
      <c r="CA399" s="37">
        <f t="shared" ref="CA399:CA404" si="268">SUM(BZ388:BZ399)</f>
        <v>145540</v>
      </c>
      <c r="CD399">
        <f>SUM(H388:H399)</f>
        <v>34572</v>
      </c>
      <c r="CE399">
        <f>SUM(AN388:AN399)</f>
        <v>20870</v>
      </c>
      <c r="CF399">
        <f>SUM(AT388:AT399)</f>
        <v>10192</v>
      </c>
      <c r="CG399">
        <f>SUM(F388:F399)</f>
        <v>7973</v>
      </c>
      <c r="CH399">
        <f>SUM(O388:O399)</f>
        <v>6966</v>
      </c>
      <c r="CZ399" s="82">
        <v>42156</v>
      </c>
      <c r="DA399" s="6">
        <f t="shared" si="265"/>
        <v>13729.027777777777</v>
      </c>
      <c r="DB399" s="6">
        <f t="shared" ref="DB399:DB404" si="269">AVERAGE(BS388:BS399)</f>
        <v>15060.75</v>
      </c>
      <c r="DC399" s="84">
        <f t="shared" si="262"/>
        <v>15508</v>
      </c>
    </row>
    <row r="400" spans="2:107" x14ac:dyDescent="0.3">
      <c r="B400" s="58">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
        <f t="shared" si="258"/>
        <v>130</v>
      </c>
      <c r="BP400">
        <v>102</v>
      </c>
      <c r="BQ400" s="3">
        <f t="shared" si="200"/>
        <v>633</v>
      </c>
      <c r="BR400" s="24">
        <v>16999</v>
      </c>
      <c r="BS400" s="3">
        <f t="shared" si="259"/>
        <v>16999</v>
      </c>
      <c r="BT400" s="3">
        <v>0</v>
      </c>
      <c r="BU400" s="40">
        <v>42210</v>
      </c>
      <c r="BW400">
        <f>SUM(BR389:BR400)</f>
        <v>182540</v>
      </c>
      <c r="BX400" s="25">
        <f t="shared" si="267"/>
        <v>9.6922679390184507E-2</v>
      </c>
      <c r="BY400" s="41">
        <v>2156</v>
      </c>
      <c r="BZ400" s="37">
        <f>BR400-BY400</f>
        <v>14843</v>
      </c>
      <c r="CA400" s="37">
        <f t="shared" si="268"/>
        <v>153272</v>
      </c>
      <c r="CD400">
        <f>SUM(H389:H400)</f>
        <v>35185</v>
      </c>
      <c r="CE400">
        <f>SUM(AN389:AN400)</f>
        <v>20916</v>
      </c>
      <c r="CF400">
        <f>SUM(AT389:AT400)</f>
        <v>10303</v>
      </c>
      <c r="CG400">
        <f>SUM(F389:F400)</f>
        <v>8000</v>
      </c>
      <c r="CH400">
        <f>SUM(O389:O400)</f>
        <v>6949</v>
      </c>
      <c r="CZ400" s="82">
        <v>42186</v>
      </c>
      <c r="DA400" s="6">
        <f t="shared" ref="DA400" si="270">AVERAGE(BS365:BS400)</f>
        <v>13855.222222222223</v>
      </c>
      <c r="DB400" s="6">
        <f t="shared" si="269"/>
        <v>15211.666666666666</v>
      </c>
      <c r="DC400" s="84">
        <f t="shared" si="262"/>
        <v>16999</v>
      </c>
    </row>
    <row r="401" spans="2:107" x14ac:dyDescent="0.3">
      <c r="B401" s="58">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
        <f t="shared" si="258"/>
        <v>175</v>
      </c>
      <c r="BP401">
        <v>150</v>
      </c>
      <c r="BQ401" s="3">
        <f t="shared" ref="BQ401:BQ406" si="271">BR401-SUM(D401:BN401,BP401)</f>
        <v>1041</v>
      </c>
      <c r="BR401" s="24">
        <v>22631</v>
      </c>
      <c r="BS401" s="3">
        <f t="shared" si="259"/>
        <v>22631</v>
      </c>
      <c r="BT401" s="3">
        <v>0</v>
      </c>
      <c r="BU401" s="40">
        <v>42245</v>
      </c>
      <c r="BW401">
        <f t="shared" ref="BW401" si="272">SUM(BR390:BR401)</f>
        <v>184924</v>
      </c>
      <c r="BX401" s="25">
        <f t="shared" si="267"/>
        <v>9.246656269199871E-2</v>
      </c>
      <c r="BY401" s="41">
        <v>1552</v>
      </c>
      <c r="BZ401" s="37">
        <f t="shared" ref="BZ401" si="273">BR401-BY401</f>
        <v>21079</v>
      </c>
      <c r="CA401" s="37">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2">
        <v>42217</v>
      </c>
      <c r="DA401" s="6">
        <f>AVERAGE(BS366:BS401)</f>
        <v>14095.777777777777</v>
      </c>
      <c r="DB401" s="6">
        <f t="shared" si="269"/>
        <v>15410.333333333334</v>
      </c>
      <c r="DC401" s="84">
        <f t="shared" si="262"/>
        <v>22631</v>
      </c>
    </row>
    <row r="402" spans="2:107" x14ac:dyDescent="0.3">
      <c r="B402" s="58">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
        <f t="shared" si="258"/>
        <v>189</v>
      </c>
      <c r="BP402">
        <v>102</v>
      </c>
      <c r="BQ402" s="3">
        <f t="shared" si="271"/>
        <v>829</v>
      </c>
      <c r="BR402" s="24">
        <v>17381</v>
      </c>
      <c r="BS402" s="3">
        <f t="shared" si="259"/>
        <v>17381</v>
      </c>
      <c r="BT402" s="3">
        <v>0</v>
      </c>
      <c r="BU402" s="40">
        <v>42273</v>
      </c>
      <c r="BW402">
        <f t="shared" ref="BW402:BW403" si="279">SUM(BR391:BR402)</f>
        <v>185620</v>
      </c>
      <c r="BX402" s="25">
        <f t="shared" si="267"/>
        <v>8.1922303500131077E-2</v>
      </c>
      <c r="BY402" s="41">
        <v>3232</v>
      </c>
      <c r="BZ402" s="37">
        <f t="shared" ref="BZ402:BZ403" si="280">BR402-BY402</f>
        <v>14149</v>
      </c>
      <c r="CA402" s="37">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2">
        <v>42248</v>
      </c>
      <c r="DA402" s="6">
        <f>AVERAGE(BS367:BS402)</f>
        <v>14055.222222222223</v>
      </c>
      <c r="DB402" s="6">
        <f t="shared" si="269"/>
        <v>15468.333333333334</v>
      </c>
      <c r="DC402" s="84">
        <f t="shared" si="262"/>
        <v>17381</v>
      </c>
    </row>
    <row r="403" spans="2:107" x14ac:dyDescent="0.3">
      <c r="B403" s="58">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
        <f t="shared" si="258"/>
        <v>185</v>
      </c>
      <c r="BP403">
        <v>116</v>
      </c>
      <c r="BQ403" s="3">
        <f t="shared" si="271"/>
        <v>979</v>
      </c>
      <c r="BR403" s="24">
        <v>20979</v>
      </c>
      <c r="BS403" s="3">
        <f t="shared" si="259"/>
        <v>20979</v>
      </c>
      <c r="BT403" s="3">
        <v>0</v>
      </c>
      <c r="BU403" s="40">
        <v>42308</v>
      </c>
      <c r="BW403">
        <f t="shared" si="279"/>
        <v>192002</v>
      </c>
      <c r="BX403" s="25">
        <f t="shared" si="267"/>
        <v>0.10769319525773802</v>
      </c>
      <c r="BY403" s="41">
        <v>3068</v>
      </c>
      <c r="BZ403" s="37">
        <f t="shared" si="280"/>
        <v>17911</v>
      </c>
      <c r="CA403" s="37">
        <f t="shared" si="268"/>
        <v>166709</v>
      </c>
      <c r="CD403">
        <f t="shared" si="281"/>
        <v>37555</v>
      </c>
      <c r="CE403">
        <f t="shared" si="282"/>
        <v>21908</v>
      </c>
      <c r="CF403">
        <f t="shared" si="283"/>
        <v>10813</v>
      </c>
      <c r="CG403">
        <f t="shared" si="284"/>
        <v>8477</v>
      </c>
      <c r="CH403">
        <f t="shared" si="285"/>
        <v>7140</v>
      </c>
      <c r="CZ403" s="82">
        <v>42278</v>
      </c>
      <c r="DA403" s="6">
        <f>AVERAGE(BS368:BS403)</f>
        <v>14268.111111111111</v>
      </c>
      <c r="DB403" s="6">
        <f t="shared" si="269"/>
        <v>16000.166666666666</v>
      </c>
      <c r="DC403" s="84">
        <f t="shared" si="262"/>
        <v>20979</v>
      </c>
    </row>
    <row r="404" spans="2:107" x14ac:dyDescent="0.3">
      <c r="B404" s="58">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
        <f t="shared" si="258"/>
        <v>140</v>
      </c>
      <c r="BP404">
        <v>80</v>
      </c>
      <c r="BQ404" s="3">
        <f t="shared" si="271"/>
        <v>695</v>
      </c>
      <c r="BR404" s="24">
        <v>13497</v>
      </c>
      <c r="BS404" s="3">
        <f t="shared" si="259"/>
        <v>13497</v>
      </c>
      <c r="BT404" s="3">
        <v>0</v>
      </c>
      <c r="BU404" s="40">
        <v>42336</v>
      </c>
      <c r="BW404">
        <f t="shared" ref="BW404" si="286">SUM(BR393:BR404)</f>
        <v>190681</v>
      </c>
      <c r="BX404" s="25">
        <f t="shared" si="267"/>
        <v>9.331674369001064E-2</v>
      </c>
      <c r="BY404" s="41">
        <v>2538</v>
      </c>
      <c r="BZ404" s="37">
        <f t="shared" ref="BZ404" si="287">BR404-BY404</f>
        <v>10959</v>
      </c>
      <c r="CA404" s="37">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2">
        <v>42309</v>
      </c>
      <c r="DA404" s="6">
        <f>AVERAGE(BS369:BS404)</f>
        <v>14385.861111111111</v>
      </c>
      <c r="DB404" s="6">
        <f t="shared" si="269"/>
        <v>15890.083333333334</v>
      </c>
      <c r="DC404" s="84">
        <f t="shared" si="262"/>
        <v>13497</v>
      </c>
    </row>
    <row r="405" spans="2:107" x14ac:dyDescent="0.3">
      <c r="B405" s="58">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
        <f t="shared" si="258"/>
        <v>136</v>
      </c>
      <c r="BP405">
        <v>82</v>
      </c>
      <c r="BQ405" s="3">
        <f t="shared" si="271"/>
        <v>636</v>
      </c>
      <c r="BR405" s="24">
        <v>12099</v>
      </c>
      <c r="BS405" s="3">
        <f t="shared" si="259"/>
        <v>12099</v>
      </c>
      <c r="BT405" s="3">
        <v>0</v>
      </c>
      <c r="BU405" s="40">
        <v>42364</v>
      </c>
      <c r="BW405">
        <f t="shared" ref="BW405" si="293">SUM(BR394:BR405)</f>
        <v>191795</v>
      </c>
      <c r="BX405" s="25">
        <f t="shared" ref="BX405" si="294">(BW405/BW393)-1</f>
        <v>9.4083353298878514E-2</v>
      </c>
      <c r="BY405" s="41">
        <v>1924</v>
      </c>
      <c r="BZ405" s="37">
        <f t="shared" ref="BZ405" si="295">BR405-BY405</f>
        <v>10175</v>
      </c>
      <c r="CA405" s="37">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2">
        <v>42339</v>
      </c>
      <c r="DA405" s="6">
        <f t="shared" ref="DA405:DA407" si="302">AVERAGE(BS370:BS405)</f>
        <v>14397.388888888889</v>
      </c>
      <c r="DB405" s="6">
        <f t="shared" ref="DB405:DB407" si="303">AVERAGE(BS394:BS405)</f>
        <v>15982.916666666666</v>
      </c>
      <c r="DC405" s="84">
        <f t="shared" ref="DC405:DC407" si="304">BS405</f>
        <v>12099</v>
      </c>
    </row>
    <row r="406" spans="2:107" x14ac:dyDescent="0.3">
      <c r="B406" s="58">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
        <f t="shared" si="258"/>
        <v>169</v>
      </c>
      <c r="BP406">
        <v>82</v>
      </c>
      <c r="BQ406" s="3">
        <f t="shared" si="271"/>
        <v>770</v>
      </c>
      <c r="BR406" s="24">
        <v>17300</v>
      </c>
      <c r="BS406" s="3">
        <f t="shared" si="259"/>
        <v>17300</v>
      </c>
      <c r="BT406" s="3">
        <v>0</v>
      </c>
      <c r="BU406" s="40">
        <v>42399</v>
      </c>
      <c r="BW406">
        <f t="shared" ref="BW406" si="305">SUM(BR395:BR406)</f>
        <v>193132</v>
      </c>
      <c r="BX406" s="25">
        <f t="shared" ref="BX406:BX407" si="306">(BW406/BW394)-1</f>
        <v>7.7721479431262619E-2</v>
      </c>
      <c r="BY406" s="41">
        <v>2602</v>
      </c>
      <c r="BZ406" s="37">
        <f t="shared" ref="BZ406:BZ407" si="307">BR406-BY406</f>
        <v>14698</v>
      </c>
      <c r="CA406" s="37">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2">
        <v>42370</v>
      </c>
      <c r="DA406" s="6">
        <f t="shared" si="302"/>
        <v>14602.583333333334</v>
      </c>
      <c r="DB406" s="6">
        <f t="shared" si="303"/>
        <v>16094.333333333334</v>
      </c>
      <c r="DC406" s="84">
        <f t="shared" si="304"/>
        <v>17300</v>
      </c>
    </row>
    <row r="407" spans="2:107" x14ac:dyDescent="0.3">
      <c r="B407" s="58">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
        <f t="shared" ref="BO407:BO437" si="314">SUM(BC407:BN407)</f>
        <v>116</v>
      </c>
      <c r="BP407">
        <v>69</v>
      </c>
      <c r="BQ407" s="3">
        <f t="shared" ref="BQ407:BQ437" si="315">BR407-SUM(D407:BN407,BP407)</f>
        <v>706</v>
      </c>
      <c r="BR407" s="24">
        <v>14501</v>
      </c>
      <c r="BS407" s="3">
        <f t="shared" ref="BS407:BS408" si="316">SUM(D407:BQ407)-BO407</f>
        <v>14501</v>
      </c>
      <c r="BT407" s="3">
        <v>0</v>
      </c>
      <c r="BU407" s="40">
        <v>42427</v>
      </c>
      <c r="BW407">
        <f t="shared" ref="BW407" si="317">SUM(BR396:BR407)</f>
        <v>194206</v>
      </c>
      <c r="BX407" s="25">
        <f t="shared" si="306"/>
        <v>7.4522648931873325E-2</v>
      </c>
      <c r="BY407" s="41">
        <v>3704</v>
      </c>
      <c r="BZ407" s="37">
        <f t="shared" si="307"/>
        <v>10797</v>
      </c>
      <c r="CA407" s="37">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2">
        <v>42401</v>
      </c>
      <c r="DA407" s="6">
        <f t="shared" si="302"/>
        <v>14709.75</v>
      </c>
      <c r="DB407" s="6">
        <f t="shared" si="303"/>
        <v>16183.833333333334</v>
      </c>
      <c r="DC407" s="84">
        <f t="shared" si="304"/>
        <v>14501</v>
      </c>
    </row>
    <row r="408" spans="2:107" x14ac:dyDescent="0.3">
      <c r="B408" s="58">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
        <f t="shared" si="314"/>
        <v>146</v>
      </c>
      <c r="BP408">
        <v>78</v>
      </c>
      <c r="BQ408" s="3">
        <f t="shared" si="315"/>
        <v>728</v>
      </c>
      <c r="BR408" s="24">
        <v>15625</v>
      </c>
      <c r="BS408" s="3">
        <f t="shared" si="316"/>
        <v>15625</v>
      </c>
      <c r="BT408" s="3">
        <v>0</v>
      </c>
      <c r="BU408" s="40">
        <v>42455</v>
      </c>
      <c r="BW408">
        <f t="shared" ref="BW408" si="323">SUM(BR397:BR408)</f>
        <v>196319</v>
      </c>
      <c r="BX408" s="25">
        <f t="shared" ref="BX408" si="324">(BW408/BW396)-1</f>
        <v>0.10409425791575266</v>
      </c>
      <c r="BY408" s="41">
        <v>5412</v>
      </c>
      <c r="BZ408" s="37">
        <f t="shared" ref="BZ408" si="325">BR408-BY408</f>
        <v>10213</v>
      </c>
      <c r="CA408" s="37">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2">
        <v>42430</v>
      </c>
      <c r="DA408" s="6">
        <f t="shared" ref="DA408:DA410" si="332">AVERAGE(BS373:BS408)</f>
        <v>14766.888888888889</v>
      </c>
      <c r="DB408" s="6">
        <f t="shared" ref="DB408:DB410" si="333">AVERAGE(BS397:BS408)</f>
        <v>16359.916666666666</v>
      </c>
      <c r="DC408" s="84">
        <f t="shared" ref="DC408:DC413" si="334">BS408</f>
        <v>15625</v>
      </c>
    </row>
    <row r="409" spans="2:107" x14ac:dyDescent="0.3">
      <c r="B409" s="58">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
        <f t="shared" si="314"/>
        <v>173</v>
      </c>
      <c r="BP409">
        <v>91</v>
      </c>
      <c r="BQ409" s="3">
        <f t="shared" si="315"/>
        <v>898</v>
      </c>
      <c r="BR409" s="24">
        <v>18178</v>
      </c>
      <c r="BS409" s="3">
        <f t="shared" ref="BS409:BS424" si="335">SUM(D409:BQ409)-BO409</f>
        <v>18178</v>
      </c>
      <c r="BT409" s="3">
        <v>0</v>
      </c>
      <c r="BU409" s="40">
        <v>42490</v>
      </c>
      <c r="BW409">
        <f t="shared" ref="BW409" si="336">SUM(BR398:BR409)</f>
        <v>201373</v>
      </c>
      <c r="BX409" s="25">
        <f t="shared" ref="BX409" si="337">(BW409/BW397)-1</f>
        <v>0.12920916722274867</v>
      </c>
      <c r="BY409" s="41">
        <v>6303</v>
      </c>
      <c r="BZ409" s="37">
        <f t="shared" ref="BZ409" si="338">BR409-BY409</f>
        <v>11875</v>
      </c>
      <c r="CA409" s="37">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2">
        <v>42461</v>
      </c>
      <c r="DA409" s="6">
        <f t="shared" si="332"/>
        <v>14976.25</v>
      </c>
      <c r="DB409" s="6">
        <f t="shared" si="333"/>
        <v>16781.083333333332</v>
      </c>
      <c r="DC409" s="84">
        <f t="shared" si="334"/>
        <v>18178</v>
      </c>
    </row>
    <row r="410" spans="2:107" x14ac:dyDescent="0.3">
      <c r="B410" s="58">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
        <f t="shared" si="314"/>
        <v>128</v>
      </c>
      <c r="BP410">
        <v>85</v>
      </c>
      <c r="BQ410" s="3">
        <f t="shared" si="315"/>
        <v>699</v>
      </c>
      <c r="BR410" s="24">
        <v>13802</v>
      </c>
      <c r="BS410" s="3">
        <f t="shared" si="335"/>
        <v>13802</v>
      </c>
      <c r="BT410" s="3">
        <v>0</v>
      </c>
      <c r="BU410" s="40">
        <v>42518</v>
      </c>
      <c r="BW410">
        <f t="shared" ref="BW410" si="345">SUM(BR399:BR410)</f>
        <v>198500</v>
      </c>
      <c r="BX410" s="25">
        <f t="shared" ref="BX410" si="346">(BW410/BW398)-1</f>
        <v>0.10522769917762154</v>
      </c>
      <c r="BY410" s="41">
        <v>14056</v>
      </c>
      <c r="BZ410" s="37">
        <f t="shared" ref="BZ410" si="347">BR410-BY410</f>
        <v>-254</v>
      </c>
      <c r="CA410" s="37">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2">
        <v>42491</v>
      </c>
      <c r="DA410" s="6">
        <f t="shared" si="332"/>
        <v>15074.777777777777</v>
      </c>
      <c r="DB410" s="6">
        <f t="shared" si="333"/>
        <v>16541.666666666668</v>
      </c>
      <c r="DC410" s="84">
        <f t="shared" si="334"/>
        <v>13802</v>
      </c>
    </row>
    <row r="411" spans="2:107" x14ac:dyDescent="0.3">
      <c r="B411" s="58">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
        <f t="shared" si="314"/>
        <v>139</v>
      </c>
      <c r="BP411">
        <v>83</v>
      </c>
      <c r="BQ411" s="3">
        <f t="shared" si="315"/>
        <v>726</v>
      </c>
      <c r="BR411" s="24">
        <v>15751</v>
      </c>
      <c r="BS411" s="3">
        <f t="shared" si="335"/>
        <v>15751</v>
      </c>
      <c r="BT411" s="3">
        <v>0</v>
      </c>
      <c r="BU411" s="40">
        <v>42546</v>
      </c>
      <c r="BW411">
        <f t="shared" ref="BW411" si="354">SUM(BR400:BR411)</f>
        <v>198743</v>
      </c>
      <c r="BX411" s="25">
        <f t="shared" ref="BX411" si="355">(BW411/BW399)-1</f>
        <v>9.9674097682165064E-2</v>
      </c>
      <c r="BY411" s="41">
        <v>18954</v>
      </c>
      <c r="BZ411" s="37">
        <f t="shared" ref="BZ411" si="356">BR411-BY411</f>
        <v>-3203</v>
      </c>
      <c r="CA411" s="37">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2">
        <v>42522</v>
      </c>
      <c r="DA411" s="6">
        <f t="shared" ref="DA411" si="363">AVERAGE(BS376:BS411)</f>
        <v>15096.305555555555</v>
      </c>
      <c r="DB411" s="6">
        <f t="shared" ref="DB411" si="364">AVERAGE(BS400:BS411)</f>
        <v>16561.916666666668</v>
      </c>
      <c r="DC411" s="84">
        <f t="shared" si="334"/>
        <v>15751</v>
      </c>
    </row>
    <row r="412" spans="2:107" x14ac:dyDescent="0.3">
      <c r="B412" s="58">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
        <f t="shared" si="314"/>
        <v>169</v>
      </c>
      <c r="BP412">
        <v>106</v>
      </c>
      <c r="BQ412" s="3">
        <f t="shared" si="315"/>
        <v>926</v>
      </c>
      <c r="BR412" s="24">
        <v>22097</v>
      </c>
      <c r="BS412" s="3">
        <f t="shared" si="335"/>
        <v>22097</v>
      </c>
      <c r="BT412" s="3">
        <v>0</v>
      </c>
      <c r="BU412" s="40">
        <v>42581</v>
      </c>
      <c r="BW412">
        <f t="shared" ref="BW412" si="365">SUM(BR401:BR412)</f>
        <v>203841</v>
      </c>
      <c r="BX412" s="25">
        <f t="shared" ref="BX412" si="366">(BW412/BW400)-1</f>
        <v>0.11669223183959687</v>
      </c>
      <c r="BY412" s="41">
        <v>16213</v>
      </c>
      <c r="BZ412" s="37">
        <f t="shared" ref="BZ412" si="367">BR412-BY412</f>
        <v>5884</v>
      </c>
      <c r="CA412" s="37">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2">
        <v>42552</v>
      </c>
      <c r="DA412" s="6">
        <f t="shared" ref="DA412:DA413" si="374">AVERAGE(BS377:BS412)</f>
        <v>15355.333333333334</v>
      </c>
      <c r="DB412" s="6">
        <f t="shared" ref="DB412:DB413" si="375">AVERAGE(BS401:BS412)</f>
        <v>16986.75</v>
      </c>
      <c r="DC412" s="84">
        <f t="shared" si="334"/>
        <v>22097</v>
      </c>
    </row>
    <row r="413" spans="2:107" x14ac:dyDescent="0.3">
      <c r="B413" s="58">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
        <f t="shared" si="314"/>
        <v>175</v>
      </c>
      <c r="BP413">
        <v>100</v>
      </c>
      <c r="BQ413" s="3">
        <f t="shared" si="315"/>
        <v>834</v>
      </c>
      <c r="BR413" s="24">
        <v>18420</v>
      </c>
      <c r="BS413" s="3">
        <f t="shared" si="335"/>
        <v>18420</v>
      </c>
      <c r="BT413" s="3">
        <v>0</v>
      </c>
      <c r="BU413" s="40">
        <v>42609</v>
      </c>
      <c r="BW413">
        <f t="shared" ref="BW413" si="376">SUM(BR402:BR413)</f>
        <v>199630</v>
      </c>
      <c r="BX413" s="25">
        <f t="shared" ref="BX413" si="377">(BW413/BW401)-1</f>
        <v>7.9524561441457031E-2</v>
      </c>
      <c r="BY413" s="41">
        <v>14380</v>
      </c>
      <c r="BZ413" s="37">
        <f t="shared" ref="BZ413" si="378">BR413-BY413</f>
        <v>4040</v>
      </c>
      <c r="CA413" s="37">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2">
        <v>42583</v>
      </c>
      <c r="DA413" s="6">
        <f t="shared" si="374"/>
        <v>15384.055555555555</v>
      </c>
      <c r="DB413" s="6">
        <f t="shared" si="375"/>
        <v>16635.833333333332</v>
      </c>
      <c r="DC413" s="84">
        <f t="shared" si="334"/>
        <v>18420</v>
      </c>
    </row>
    <row r="414" spans="2:107" x14ac:dyDescent="0.3">
      <c r="B414" s="58">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
        <f t="shared" si="314"/>
        <v>179</v>
      </c>
      <c r="BP414">
        <v>111</v>
      </c>
      <c r="BQ414" s="3">
        <f t="shared" si="315"/>
        <v>919</v>
      </c>
      <c r="BR414" s="24">
        <v>17406</v>
      </c>
      <c r="BS414" s="3">
        <f t="shared" si="335"/>
        <v>17406</v>
      </c>
      <c r="BT414" s="3">
        <v>0</v>
      </c>
      <c r="BU414" s="40">
        <v>42637</v>
      </c>
      <c r="BW414">
        <f t="shared" ref="BW414" si="385">SUM(BR403:BR414)</f>
        <v>199655</v>
      </c>
      <c r="BX414" s="25">
        <f t="shared" ref="BX414" si="386">(BW414/BW402)-1</f>
        <v>7.5611464281866159E-2</v>
      </c>
      <c r="BY414" s="41">
        <v>2914</v>
      </c>
      <c r="BZ414" s="37">
        <f t="shared" ref="BZ414" si="387">BR414-BY414</f>
        <v>14492</v>
      </c>
      <c r="CA414" s="37">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2">
        <v>42614</v>
      </c>
      <c r="DA414" s="6">
        <f t="shared" ref="DA414:DA416" si="394">AVERAGE(BS379:BS414)</f>
        <v>15467.777777777777</v>
      </c>
      <c r="DB414" s="6">
        <f t="shared" ref="DB414:DB416" si="395">AVERAGE(BS403:BS414)</f>
        <v>16637.916666666668</v>
      </c>
      <c r="DC414" s="84">
        <f t="shared" ref="DC414:DC417" si="396">BS414</f>
        <v>17406</v>
      </c>
    </row>
    <row r="415" spans="2:107" x14ac:dyDescent="0.3">
      <c r="B415" s="58">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
        <f t="shared" si="314"/>
        <v>185</v>
      </c>
      <c r="BP415">
        <v>111</v>
      </c>
      <c r="BQ415" s="3">
        <f t="shared" si="315"/>
        <v>947</v>
      </c>
      <c r="BR415" s="24">
        <v>22505</v>
      </c>
      <c r="BS415" s="3">
        <f t="shared" si="335"/>
        <v>22505</v>
      </c>
      <c r="BT415" s="3">
        <v>0</v>
      </c>
      <c r="BU415" s="40">
        <v>42672</v>
      </c>
      <c r="BW415">
        <f t="shared" ref="BW415" si="397">SUM(BR404:BR415)</f>
        <v>201181</v>
      </c>
      <c r="BX415" s="25">
        <f t="shared" ref="BX415" si="398">(BW415/BW403)-1</f>
        <v>4.7806793679232573E-2</v>
      </c>
      <c r="BY415" s="41">
        <v>4853</v>
      </c>
      <c r="BZ415" s="37">
        <f t="shared" ref="BZ415" si="399">BR415-BY415</f>
        <v>17652</v>
      </c>
      <c r="CA415" s="37">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2">
        <v>42644</v>
      </c>
      <c r="DA415" s="6">
        <f t="shared" si="394"/>
        <v>15736.611111111111</v>
      </c>
      <c r="DB415" s="6">
        <f t="shared" si="395"/>
        <v>16765.083333333332</v>
      </c>
      <c r="DC415" s="84">
        <f t="shared" si="396"/>
        <v>22505</v>
      </c>
    </row>
    <row r="416" spans="2:107" x14ac:dyDescent="0.3">
      <c r="B416" s="58">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
        <f t="shared" si="314"/>
        <v>146</v>
      </c>
      <c r="BP416">
        <v>82</v>
      </c>
      <c r="BQ416" s="3">
        <f t="shared" si="315"/>
        <v>723</v>
      </c>
      <c r="BR416" s="24">
        <v>12204</v>
      </c>
      <c r="BS416" s="3">
        <f t="shared" si="335"/>
        <v>12204</v>
      </c>
      <c r="BT416" s="3">
        <v>0</v>
      </c>
      <c r="BU416" s="40">
        <v>42700</v>
      </c>
      <c r="BW416">
        <f t="shared" ref="BW416" si="406">SUM(BR405:BR416)</f>
        <v>199888</v>
      </c>
      <c r="BX416" s="25">
        <f t="shared" ref="BX416" si="407">(BW416/BW404)-1</f>
        <v>4.8284831734677347E-2</v>
      </c>
      <c r="BY416" s="41">
        <v>2082</v>
      </c>
      <c r="BZ416" s="37">
        <f t="shared" ref="BZ416" si="408">BR416-BY416</f>
        <v>10122</v>
      </c>
      <c r="CA416" s="37">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2">
        <v>42675</v>
      </c>
      <c r="DA416" s="6">
        <f t="shared" si="394"/>
        <v>15693.75</v>
      </c>
      <c r="DB416" s="6">
        <f t="shared" si="395"/>
        <v>16657.333333333332</v>
      </c>
      <c r="DC416" s="84">
        <f t="shared" si="396"/>
        <v>12204</v>
      </c>
    </row>
    <row r="417" spans="2:107" x14ac:dyDescent="0.3">
      <c r="B417" s="58">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
        <f t="shared" si="314"/>
        <v>153</v>
      </c>
      <c r="BP417">
        <v>119</v>
      </c>
      <c r="BQ417" s="3">
        <f t="shared" si="315"/>
        <v>768</v>
      </c>
      <c r="BR417" s="24">
        <v>14515</v>
      </c>
      <c r="BS417" s="3">
        <f t="shared" si="335"/>
        <v>14515</v>
      </c>
      <c r="BT417" s="3">
        <v>0</v>
      </c>
      <c r="BU417" s="40">
        <v>42735</v>
      </c>
      <c r="BW417">
        <f t="shared" ref="BW417" si="415">SUM(BR406:BR417)</f>
        <v>202304</v>
      </c>
      <c r="BX417" s="25">
        <f t="shared" ref="BX417" si="416">(BW417/BW405)-1</f>
        <v>5.4792877812247509E-2</v>
      </c>
      <c r="BY417" s="41">
        <v>5703</v>
      </c>
      <c r="BZ417" s="37">
        <f t="shared" ref="BZ417" si="417">BR417-BY417</f>
        <v>8812</v>
      </c>
      <c r="CA417" s="37">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2">
        <v>42705</v>
      </c>
      <c r="DA417" s="6">
        <f t="shared" ref="DA417" si="424">AVERAGE(BS382:BS417)</f>
        <v>15816.694444444445</v>
      </c>
      <c r="DB417" s="6">
        <f t="shared" ref="DB417" si="425">AVERAGE(BS406:BS417)</f>
        <v>16858.666666666668</v>
      </c>
      <c r="DC417" s="84">
        <f t="shared" si="396"/>
        <v>14515</v>
      </c>
    </row>
    <row r="418" spans="2:107" x14ac:dyDescent="0.3">
      <c r="B418" s="58">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
        <f t="shared" si="314"/>
        <v>116</v>
      </c>
      <c r="BP418">
        <v>93</v>
      </c>
      <c r="BQ418" s="3">
        <f t="shared" si="315"/>
        <v>748</v>
      </c>
      <c r="BR418" s="24">
        <v>12973</v>
      </c>
      <c r="BS418" s="3">
        <f t="shared" si="335"/>
        <v>12973</v>
      </c>
      <c r="BT418" s="3">
        <v>0</v>
      </c>
      <c r="BU418" s="40">
        <v>42763</v>
      </c>
      <c r="BW418">
        <f t="shared" ref="BW418" si="426">SUM(BR407:BR418)</f>
        <v>197977</v>
      </c>
      <c r="BX418" s="25">
        <f t="shared" ref="BX418" si="427">(BW418/BW406)-1</f>
        <v>2.5086469357745056E-2</v>
      </c>
      <c r="BY418" s="41">
        <v>4689</v>
      </c>
      <c r="BZ418" s="37">
        <f t="shared" ref="BZ418" si="428">BR418-BY418</f>
        <v>8284</v>
      </c>
      <c r="CA418" s="37">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2">
        <v>42736</v>
      </c>
      <c r="DA418" s="6">
        <f t="shared" ref="DA418" si="435">AVERAGE(BS383:BS418)</f>
        <v>15842.027777777777</v>
      </c>
      <c r="DB418" s="6">
        <f t="shared" ref="DB418" si="436">AVERAGE(BS407:BS418)</f>
        <v>16498.083333333332</v>
      </c>
      <c r="DC418" s="84">
        <f t="shared" ref="DC418" si="437">BS418</f>
        <v>12973</v>
      </c>
    </row>
    <row r="419" spans="2:107" x14ac:dyDescent="0.3">
      <c r="B419" s="58">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
        <f t="shared" si="314"/>
        <v>133</v>
      </c>
      <c r="BP419">
        <v>83</v>
      </c>
      <c r="BQ419" s="3">
        <f t="shared" si="315"/>
        <v>763</v>
      </c>
      <c r="BR419" s="24">
        <v>12413</v>
      </c>
      <c r="BS419" s="3">
        <f t="shared" si="335"/>
        <v>12413</v>
      </c>
      <c r="BT419" s="3">
        <v>0</v>
      </c>
      <c r="BU419" s="40">
        <v>42791</v>
      </c>
      <c r="BW419">
        <f t="shared" ref="BW419" si="438">SUM(BR408:BR419)</f>
        <v>195889</v>
      </c>
      <c r="BX419" s="25">
        <f t="shared" ref="BX419" si="439">(BW419/BW407)-1</f>
        <v>8.6660556316489057E-3</v>
      </c>
      <c r="BY419" s="41">
        <v>4665</v>
      </c>
      <c r="BZ419" s="37">
        <f t="shared" ref="BZ419" si="440">BR419-BY419</f>
        <v>7748</v>
      </c>
      <c r="CA419" s="37">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2">
        <v>42767</v>
      </c>
      <c r="DA419" s="6">
        <f t="shared" ref="DA419" si="447">AVERAGE(BS384:BS419)</f>
        <v>15856.444444444445</v>
      </c>
      <c r="DB419" s="6">
        <f t="shared" ref="DB419" si="448">AVERAGE(BS408:BS419)</f>
        <v>16324.083333333334</v>
      </c>
      <c r="DC419" s="84">
        <f t="shared" ref="DC419:DC421" si="449">BS419</f>
        <v>12413</v>
      </c>
    </row>
    <row r="420" spans="2:107" x14ac:dyDescent="0.3">
      <c r="B420" s="58">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
        <f t="shared" si="314"/>
        <v>113</v>
      </c>
      <c r="BP420">
        <v>84</v>
      </c>
      <c r="BQ420" s="3">
        <f t="shared" si="315"/>
        <v>834</v>
      </c>
      <c r="BR420" s="24">
        <v>14174</v>
      </c>
      <c r="BS420" s="3">
        <f t="shared" si="335"/>
        <v>14174</v>
      </c>
      <c r="BT420" s="3">
        <v>0</v>
      </c>
      <c r="BU420" s="40">
        <v>42819</v>
      </c>
      <c r="BW420">
        <f t="shared" ref="BW420" si="450">SUM(BR409:BR420)</f>
        <v>194438</v>
      </c>
      <c r="BX420" s="25">
        <f t="shared" ref="BX420" si="451">(BW420/BW408)-1</f>
        <v>-9.5813446482511111E-3</v>
      </c>
      <c r="BY420" s="41">
        <v>4646</v>
      </c>
      <c r="BZ420" s="37">
        <f t="shared" ref="BZ420" si="452">BR420-BY420</f>
        <v>9528</v>
      </c>
      <c r="CA420" s="37">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2">
        <v>42795</v>
      </c>
      <c r="DA420" s="6">
        <f t="shared" ref="DA420" si="459">AVERAGE(BS385:BS420)</f>
        <v>15793.527777777777</v>
      </c>
      <c r="DB420" s="6">
        <f t="shared" ref="DB420" si="460">AVERAGE(BS409:BS420)</f>
        <v>16203.166666666666</v>
      </c>
      <c r="DC420" s="84">
        <f t="shared" si="449"/>
        <v>14174</v>
      </c>
    </row>
    <row r="421" spans="2:107" x14ac:dyDescent="0.3">
      <c r="B421" s="58">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
        <f t="shared" si="314"/>
        <v>153</v>
      </c>
      <c r="BP421">
        <v>114</v>
      </c>
      <c r="BQ421" s="3">
        <f t="shared" si="315"/>
        <v>1010</v>
      </c>
      <c r="BR421" s="24">
        <v>17075</v>
      </c>
      <c r="BS421" s="3">
        <f t="shared" si="335"/>
        <v>17075</v>
      </c>
      <c r="BT421" s="3">
        <v>0</v>
      </c>
      <c r="BU421" s="40">
        <v>42854</v>
      </c>
      <c r="BW421">
        <f t="shared" ref="BW421" si="461">SUM(BR410:BR421)</f>
        <v>193335</v>
      </c>
      <c r="BX421" s="25">
        <f t="shared" ref="BX421" si="462">(BW421/BW409)-1</f>
        <v>-3.9915976819136612E-2</v>
      </c>
      <c r="BY421" s="41">
        <v>2663</v>
      </c>
      <c r="BZ421" s="37">
        <f t="shared" ref="BZ421" si="463">BR421-BY421</f>
        <v>14412</v>
      </c>
      <c r="CA421" s="37">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2">
        <v>42826</v>
      </c>
      <c r="DA421" s="6">
        <f t="shared" ref="DA421" si="470">AVERAGE(BS386:BS421)</f>
        <v>15917.75</v>
      </c>
      <c r="DB421" s="6">
        <f t="shared" ref="DB421" si="471">AVERAGE(BS410:BS421)</f>
        <v>16111.25</v>
      </c>
      <c r="DC421" s="84">
        <f t="shared" si="449"/>
        <v>17075</v>
      </c>
    </row>
    <row r="422" spans="2:107" x14ac:dyDescent="0.3">
      <c r="B422" s="58">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
        <f t="shared" si="314"/>
        <v>92</v>
      </c>
      <c r="BP422">
        <v>50</v>
      </c>
      <c r="BQ422" s="3">
        <f t="shared" si="315"/>
        <v>735</v>
      </c>
      <c r="BR422" s="24">
        <v>12897</v>
      </c>
      <c r="BS422" s="3">
        <f t="shared" si="335"/>
        <v>12897</v>
      </c>
      <c r="BT422" s="3">
        <v>0</v>
      </c>
      <c r="BU422" s="40">
        <v>42882</v>
      </c>
      <c r="BW422">
        <f t="shared" ref="BW422" si="472">SUM(BR411:BR422)</f>
        <v>192430</v>
      </c>
      <c r="BX422" s="25">
        <f t="shared" ref="BX422" si="473">(BW422/BW410)-1</f>
        <v>-3.0579345088161181E-2</v>
      </c>
      <c r="BY422" s="41">
        <v>1445</v>
      </c>
      <c r="BZ422" s="37">
        <f t="shared" ref="BZ422" si="474">BR422-BY422</f>
        <v>11452</v>
      </c>
      <c r="CA422" s="37">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2">
        <v>42856</v>
      </c>
      <c r="DA422" s="6">
        <f t="shared" ref="DA422:DA424" si="481">AVERAGE(BS387:BS422)</f>
        <v>15848.083333333334</v>
      </c>
      <c r="DB422" s="6">
        <f t="shared" ref="DB422:DB424" si="482">AVERAGE(BS411:BS422)</f>
        <v>16035.833333333334</v>
      </c>
      <c r="DC422" s="84">
        <f t="shared" ref="DC422:DC424" si="483">BS422</f>
        <v>12897</v>
      </c>
    </row>
    <row r="423" spans="2:107" x14ac:dyDescent="0.3">
      <c r="B423" s="58">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
        <f t="shared" si="314"/>
        <v>130</v>
      </c>
      <c r="BP423">
        <v>66</v>
      </c>
      <c r="BQ423" s="3">
        <f t="shared" si="315"/>
        <v>622</v>
      </c>
      <c r="BR423" s="24">
        <v>13619</v>
      </c>
      <c r="BS423" s="3">
        <f t="shared" si="335"/>
        <v>13619</v>
      </c>
      <c r="BT423" s="3">
        <v>0</v>
      </c>
      <c r="BU423" s="40">
        <v>42910</v>
      </c>
      <c r="BW423">
        <f t="shared" ref="BW423" si="484">SUM(BR412:BR423)</f>
        <v>190298</v>
      </c>
      <c r="BX423" s="25">
        <f t="shared" ref="BX423" si="485">(BW423/BW411)-1</f>
        <v>-4.2492062613526005E-2</v>
      </c>
      <c r="BY423" s="41">
        <v>2694</v>
      </c>
      <c r="BZ423" s="37">
        <f t="shared" ref="BZ423" si="486">BR423-BY423</f>
        <v>10925</v>
      </c>
      <c r="CA423" s="37">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2">
        <v>42887</v>
      </c>
      <c r="DA423" s="6">
        <f t="shared" si="481"/>
        <v>15826.944444444445</v>
      </c>
      <c r="DB423" s="6">
        <f t="shared" si="482"/>
        <v>15858.166666666666</v>
      </c>
      <c r="DC423" s="84">
        <f t="shared" si="483"/>
        <v>13619</v>
      </c>
    </row>
    <row r="424" spans="2:107" x14ac:dyDescent="0.3">
      <c r="B424" s="58">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
        <f t="shared" si="314"/>
        <v>183</v>
      </c>
      <c r="BP424">
        <v>81</v>
      </c>
      <c r="BQ424" s="3">
        <f t="shared" si="315"/>
        <v>944</v>
      </c>
      <c r="BR424" s="24">
        <v>20631</v>
      </c>
      <c r="BS424" s="3">
        <f t="shared" si="335"/>
        <v>20631</v>
      </c>
      <c r="BT424" s="3">
        <v>0</v>
      </c>
      <c r="BU424" s="40">
        <v>42945</v>
      </c>
      <c r="BW424">
        <f t="shared" ref="BW424" si="493">SUM(BR413:BR424)</f>
        <v>188832</v>
      </c>
      <c r="BX424" s="25">
        <f t="shared" ref="BX424:BX425" si="494">(BW424/BW412)-1</f>
        <v>-7.363091821566814E-2</v>
      </c>
      <c r="BY424" s="41">
        <v>2040</v>
      </c>
      <c r="BZ424" s="37">
        <f t="shared" ref="BZ424:BZ425" si="495">BR424-BY424</f>
        <v>18591</v>
      </c>
      <c r="CA424" s="37">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2">
        <v>42917</v>
      </c>
      <c r="DA424" s="6">
        <f t="shared" si="481"/>
        <v>15978.138888888889</v>
      </c>
      <c r="DB424" s="6">
        <f t="shared" si="482"/>
        <v>15736</v>
      </c>
      <c r="DC424" s="84">
        <f t="shared" si="483"/>
        <v>20631</v>
      </c>
    </row>
    <row r="425" spans="2:107" x14ac:dyDescent="0.3">
      <c r="B425" s="58">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
        <f t="shared" si="314"/>
        <v>144</v>
      </c>
      <c r="BP425">
        <v>87</v>
      </c>
      <c r="BQ425" s="3">
        <f t="shared" si="315"/>
        <v>777</v>
      </c>
      <c r="BR425" s="24">
        <v>17852</v>
      </c>
      <c r="BS425" s="3">
        <f t="shared" ref="BS425:BS426" si="502">SUM(D425:BQ425)-BO425</f>
        <v>17852</v>
      </c>
      <c r="BT425" s="3">
        <v>0</v>
      </c>
      <c r="BU425" s="40">
        <v>42973</v>
      </c>
      <c r="BW425">
        <f t="shared" ref="BW425" si="503">SUM(BR414:BR425)</f>
        <v>188264</v>
      </c>
      <c r="BX425" s="25">
        <f t="shared" si="494"/>
        <v>-5.6935330361168157E-2</v>
      </c>
      <c r="BY425" s="41">
        <v>3911</v>
      </c>
      <c r="BZ425" s="37">
        <f t="shared" si="495"/>
        <v>13941</v>
      </c>
      <c r="CA425" s="37">
        <f t="shared" si="496"/>
        <v>145959</v>
      </c>
      <c r="CD425">
        <f t="shared" si="497"/>
        <v>38827</v>
      </c>
      <c r="CE425">
        <f t="shared" si="498"/>
        <v>19389</v>
      </c>
      <c r="CF425">
        <f t="shared" si="499"/>
        <v>11168</v>
      </c>
      <c r="CG425">
        <f t="shared" si="500"/>
        <v>7867</v>
      </c>
      <c r="CH425">
        <f t="shared" si="501"/>
        <v>6479</v>
      </c>
      <c r="CZ425" s="82">
        <v>42948</v>
      </c>
      <c r="DA425" s="6">
        <f t="shared" ref="DA425" si="504">AVERAGE(BS390:BS425)</f>
        <v>15911.611111111111</v>
      </c>
      <c r="DB425" s="6">
        <f t="shared" ref="DB425" si="505">AVERAGE(BS414:BS425)</f>
        <v>15688.666666666666</v>
      </c>
      <c r="DC425" s="84">
        <f t="shared" ref="DC425:DC427" si="506">BS425</f>
        <v>17852</v>
      </c>
    </row>
    <row r="426" spans="2:107" x14ac:dyDescent="0.3">
      <c r="B426" s="58">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
        <f t="shared" si="314"/>
        <v>174</v>
      </c>
      <c r="BP426">
        <v>115</v>
      </c>
      <c r="BQ426" s="3">
        <f t="shared" si="315"/>
        <v>1231</v>
      </c>
      <c r="BR426" s="24">
        <v>21880</v>
      </c>
      <c r="BS426" s="3">
        <f t="shared" si="502"/>
        <v>21880</v>
      </c>
      <c r="BT426" s="3">
        <v>0</v>
      </c>
      <c r="BU426" s="40">
        <v>43008</v>
      </c>
      <c r="BW426">
        <f t="shared" ref="BW426" si="507">SUM(BR415:BR426)</f>
        <v>192738</v>
      </c>
      <c r="BX426" s="25">
        <f t="shared" ref="BX426:BX427" si="508">(BW426/BW414)-1</f>
        <v>-3.4644762214820601E-2</v>
      </c>
      <c r="BY426" s="41">
        <v>3251</v>
      </c>
      <c r="BZ426" s="37">
        <f t="shared" ref="BZ426:BZ427" si="509">BR426-BY426</f>
        <v>18629</v>
      </c>
      <c r="CA426" s="37">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2">
        <v>42979</v>
      </c>
      <c r="DA426" s="6">
        <f t="shared" ref="DA426:DA427" si="516">AVERAGE(BS391:BS426)</f>
        <v>16055.916666666666</v>
      </c>
      <c r="DB426" s="6">
        <f t="shared" ref="DB426:DB427" si="517">AVERAGE(BS415:BS426)</f>
        <v>16061.5</v>
      </c>
      <c r="DC426" s="84">
        <f t="shared" si="506"/>
        <v>21880</v>
      </c>
    </row>
    <row r="427" spans="2:107" x14ac:dyDescent="0.3">
      <c r="B427" s="58">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
        <f t="shared" si="314"/>
        <v>149</v>
      </c>
      <c r="BP427">
        <v>87</v>
      </c>
      <c r="BQ427" s="3">
        <f t="shared" si="315"/>
        <v>955</v>
      </c>
      <c r="BR427" s="24">
        <v>16623</v>
      </c>
      <c r="BS427" s="3">
        <f t="shared" ref="BS427" si="518">SUM(D427:BQ427)-BO427</f>
        <v>16623</v>
      </c>
      <c r="BT427" s="3">
        <v>0</v>
      </c>
      <c r="BU427" s="40">
        <v>43036</v>
      </c>
      <c r="BW427">
        <f t="shared" ref="BW427" si="519">SUM(BR416:BR427)</f>
        <v>186856</v>
      </c>
      <c r="BX427" s="25">
        <f t="shared" si="508"/>
        <v>-7.1204537207787966E-2</v>
      </c>
      <c r="BY427" s="41">
        <v>6073</v>
      </c>
      <c r="BZ427" s="37">
        <f t="shared" si="509"/>
        <v>10550</v>
      </c>
      <c r="CA427" s="37">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2">
        <v>43009</v>
      </c>
      <c r="DA427" s="6">
        <f t="shared" si="516"/>
        <v>16112.194444444445</v>
      </c>
      <c r="DB427" s="6">
        <f t="shared" si="517"/>
        <v>15571.333333333334</v>
      </c>
      <c r="DC427" s="84">
        <f t="shared" si="506"/>
        <v>16623</v>
      </c>
    </row>
    <row r="428" spans="2:107" x14ac:dyDescent="0.3">
      <c r="B428" s="58">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
        <f t="shared" si="314"/>
        <v>149</v>
      </c>
      <c r="BP428">
        <v>87</v>
      </c>
      <c r="BQ428" s="3">
        <f t="shared" si="315"/>
        <v>923</v>
      </c>
      <c r="BR428" s="24">
        <v>14885</v>
      </c>
      <c r="BS428" s="3">
        <f t="shared" ref="BS428" si="525">SUM(D428:BQ428)-BO428</f>
        <v>14885</v>
      </c>
      <c r="BT428" s="3">
        <v>0</v>
      </c>
      <c r="BU428" s="40">
        <v>43064</v>
      </c>
      <c r="BW428">
        <f t="shared" ref="BW428" si="526">SUM(BR417:BR428)</f>
        <v>189537</v>
      </c>
      <c r="BX428" s="25">
        <f t="shared" ref="BX428" si="527">(BW428/BW416)-1</f>
        <v>-5.178399903946207E-2</v>
      </c>
      <c r="BY428" s="41">
        <v>4281</v>
      </c>
      <c r="BZ428" s="37">
        <f t="shared" ref="BZ428" si="528">BR428-BY428</f>
        <v>10604</v>
      </c>
      <c r="CA428" s="37">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2">
        <v>43040</v>
      </c>
      <c r="DA428" s="6">
        <f t="shared" ref="DA428" si="535">AVERAGE(BS393:BS428)</f>
        <v>16114.055555555555</v>
      </c>
      <c r="DB428" s="6">
        <f t="shared" ref="DB428" si="536">AVERAGE(BS417:BS428)</f>
        <v>15794.75</v>
      </c>
      <c r="DC428" s="84">
        <f t="shared" ref="DC428" si="537">BS428</f>
        <v>14885</v>
      </c>
    </row>
    <row r="429" spans="2:107" x14ac:dyDescent="0.3">
      <c r="B429" s="58">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
        <f t="shared" si="314"/>
        <v>144</v>
      </c>
      <c r="BP429">
        <v>88</v>
      </c>
      <c r="BQ429" s="3">
        <f t="shared" si="315"/>
        <v>910</v>
      </c>
      <c r="BR429" s="24">
        <v>15319</v>
      </c>
      <c r="BS429" s="3">
        <f t="shared" ref="BS429:BS437" si="538">SUM(D429:BQ429)-BO429</f>
        <v>15319</v>
      </c>
      <c r="BT429" s="3">
        <v>0</v>
      </c>
      <c r="BU429" s="40">
        <v>43099</v>
      </c>
      <c r="BW429">
        <f t="shared" ref="BW429" si="539">SUM(BR418:BR429)</f>
        <v>190341</v>
      </c>
      <c r="BX429" s="25">
        <f t="shared" ref="BX429" si="540">(BW429/BW417)-1</f>
        <v>-5.9133778867446973E-2</v>
      </c>
      <c r="BY429" s="41">
        <v>5170</v>
      </c>
      <c r="BZ429" s="37">
        <f t="shared" ref="BZ429" si="541">BR429-BY429</f>
        <v>10149</v>
      </c>
      <c r="CA429" s="37">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2">
        <v>43070</v>
      </c>
      <c r="DA429" s="6">
        <f t="shared" ref="DA429" si="548">AVERAGE(BS394:BS429)</f>
        <v>16234.444444444445</v>
      </c>
      <c r="DB429" s="6">
        <f t="shared" ref="DB429" si="549">AVERAGE(BS418:BS429)</f>
        <v>15861.75</v>
      </c>
      <c r="DC429" s="84">
        <f t="shared" ref="DC429" si="550">BS429</f>
        <v>15319</v>
      </c>
    </row>
    <row r="430" spans="2:107" x14ac:dyDescent="0.3">
      <c r="B430" s="58">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
        <f t="shared" si="314"/>
        <v>112</v>
      </c>
      <c r="BP430">
        <v>79</v>
      </c>
      <c r="BQ430" s="3">
        <f t="shared" si="315"/>
        <v>757</v>
      </c>
      <c r="BR430" s="24">
        <v>13302</v>
      </c>
      <c r="BS430" s="3">
        <f t="shared" si="538"/>
        <v>13302</v>
      </c>
      <c r="BT430" s="3">
        <v>0</v>
      </c>
      <c r="BU430" s="40">
        <v>43127</v>
      </c>
      <c r="BW430">
        <f t="shared" ref="BW430" si="551">SUM(BR419:BR430)</f>
        <v>190670</v>
      </c>
      <c r="BX430" s="25">
        <f t="shared" ref="BX430" si="552">(BW430/BW418)-1</f>
        <v>-3.6908327735039936E-2</v>
      </c>
      <c r="BY430" s="41">
        <v>3566</v>
      </c>
      <c r="BZ430" s="37">
        <f t="shared" ref="BZ430" si="553">BR430-BY430</f>
        <v>9736</v>
      </c>
      <c r="CA430" s="37">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2">
        <v>43101</v>
      </c>
      <c r="DA430" s="6">
        <f t="shared" ref="DA430" si="560">AVERAGE(BS395:BS430)</f>
        <v>16160.527777777777</v>
      </c>
      <c r="DB430" s="6">
        <f t="shared" ref="DB430" si="561">AVERAGE(BS419:BS430)</f>
        <v>15889.166666666666</v>
      </c>
      <c r="DC430" s="84">
        <f t="shared" ref="DC430" si="562">BS430</f>
        <v>13302</v>
      </c>
    </row>
    <row r="431" spans="2:107" x14ac:dyDescent="0.3">
      <c r="B431" s="58">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
        <f t="shared" si="314"/>
        <v>121</v>
      </c>
      <c r="BP431">
        <v>58</v>
      </c>
      <c r="BQ431" s="3">
        <f t="shared" si="315"/>
        <v>686</v>
      </c>
      <c r="BR431" s="24">
        <v>12388</v>
      </c>
      <c r="BS431" s="3">
        <f t="shared" si="538"/>
        <v>12388</v>
      </c>
      <c r="BT431" s="3">
        <v>0</v>
      </c>
      <c r="BU431" s="40">
        <v>43155</v>
      </c>
      <c r="BW431">
        <f t="shared" ref="BW431" si="563">SUM(BR420:BR431)</f>
        <v>190645</v>
      </c>
      <c r="BX431" s="25">
        <f t="shared" ref="BX431" si="564">(BW431/BW419)-1</f>
        <v>-2.6770262750843599E-2</v>
      </c>
      <c r="BY431" s="41">
        <v>3655</v>
      </c>
      <c r="BZ431" s="37">
        <f t="shared" ref="BZ431" si="565">BR431-BY431</f>
        <v>8733</v>
      </c>
      <c r="CA431" s="37">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2">
        <v>43132</v>
      </c>
      <c r="DA431" s="6">
        <f t="shared" ref="DA431" si="572">AVERAGE(BS396:BS431)</f>
        <v>16131.666666666666</v>
      </c>
      <c r="DB431" s="6">
        <f t="shared" ref="DB431" si="573">AVERAGE(BS420:BS431)</f>
        <v>15887.083333333334</v>
      </c>
      <c r="DC431" s="84">
        <f t="shared" ref="DC431:DC438" si="574">BS431</f>
        <v>12388</v>
      </c>
    </row>
    <row r="432" spans="2:107" x14ac:dyDescent="0.3">
      <c r="B432" s="58">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
        <f t="shared" si="314"/>
        <v>116</v>
      </c>
      <c r="BP432">
        <v>87</v>
      </c>
      <c r="BQ432" s="3">
        <f t="shared" si="315"/>
        <v>918</v>
      </c>
      <c r="BR432" s="24">
        <v>18005</v>
      </c>
      <c r="BS432" s="3">
        <f t="shared" si="538"/>
        <v>18005</v>
      </c>
      <c r="BT432" s="3">
        <v>0</v>
      </c>
      <c r="BU432" s="40">
        <v>43190</v>
      </c>
      <c r="BW432">
        <f t="shared" ref="BW432" si="575">SUM(BR421:BR432)</f>
        <v>194476</v>
      </c>
      <c r="BX432" s="25">
        <f t="shared" ref="BX432" si="576">(BW432/BW420)-1</f>
        <v>1.9543504870456196E-4</v>
      </c>
      <c r="BY432" s="41">
        <v>12678</v>
      </c>
      <c r="BZ432" s="37">
        <f t="shared" ref="BZ432" si="577">BR432-BY432</f>
        <v>5327</v>
      </c>
      <c r="CA432" s="37">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2">
        <v>43160</v>
      </c>
      <c r="DA432" s="6">
        <f t="shared" ref="DA432" si="583">AVERAGE(BS397:BS432)</f>
        <v>16256.472222222223</v>
      </c>
      <c r="DB432" s="6">
        <f t="shared" ref="DB432" si="584">AVERAGE(BS421:BS432)</f>
        <v>16206.333333333334</v>
      </c>
      <c r="DC432" s="84">
        <f t="shared" si="574"/>
        <v>18005</v>
      </c>
    </row>
    <row r="433" spans="2:107" x14ac:dyDescent="0.3">
      <c r="B433" s="58">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
        <f t="shared" si="314"/>
        <v>98</v>
      </c>
      <c r="BP433">
        <v>88</v>
      </c>
      <c r="BQ433" s="3">
        <f t="shared" si="315"/>
        <v>743</v>
      </c>
      <c r="BR433" s="24">
        <v>13570</v>
      </c>
      <c r="BS433" s="3">
        <f t="shared" si="538"/>
        <v>13570</v>
      </c>
      <c r="BT433" s="3">
        <v>0</v>
      </c>
      <c r="BU433" s="40">
        <v>43218</v>
      </c>
      <c r="BW433">
        <f t="shared" ref="BW433:BW434" si="585">SUM(BR422:BR433)</f>
        <v>190971</v>
      </c>
      <c r="BX433" s="25">
        <f t="shared" ref="BX433" si="586">(BW433/BW421)-1</f>
        <v>-1.2227480797579293E-2</v>
      </c>
      <c r="BY433" s="41">
        <v>27358</v>
      </c>
      <c r="BZ433" s="37">
        <f t="shared" ref="BZ433" si="587">BR433-BY433</f>
        <v>-13788</v>
      </c>
      <c r="CA433" s="37">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2">
        <v>43191</v>
      </c>
      <c r="DA433" s="6">
        <f t="shared" ref="DA433" si="593">AVERAGE(BS398:BS433)</f>
        <v>16268.861111111111</v>
      </c>
      <c r="DB433" s="6">
        <f t="shared" ref="DB433" si="594">AVERAGE(BS422:BS433)</f>
        <v>15914.25</v>
      </c>
      <c r="DC433" s="84">
        <f t="shared" si="574"/>
        <v>13570</v>
      </c>
    </row>
    <row r="434" spans="2:107" x14ac:dyDescent="0.3">
      <c r="B434" s="58">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
        <f t="shared" si="314"/>
        <v>104</v>
      </c>
      <c r="BP434">
        <v>69</v>
      </c>
      <c r="BQ434" s="3">
        <f t="shared" si="315"/>
        <v>685</v>
      </c>
      <c r="BR434" s="24">
        <v>12633</v>
      </c>
      <c r="BS434" s="3">
        <f t="shared" si="538"/>
        <v>12633</v>
      </c>
      <c r="BT434" s="3">
        <v>0</v>
      </c>
      <c r="BU434" s="40">
        <v>43246</v>
      </c>
      <c r="BW434">
        <f t="shared" si="585"/>
        <v>190707</v>
      </c>
      <c r="BX434" s="25">
        <f t="shared" ref="BX434" si="595">(BW434/BW422)-1</f>
        <v>-8.9539053162188686E-3</v>
      </c>
      <c r="BY434" s="41">
        <v>28113</v>
      </c>
      <c r="BZ434" s="37">
        <f t="shared" ref="BZ434" si="596">BR434-BY434</f>
        <v>-15480</v>
      </c>
      <c r="CA434" s="37">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2">
        <v>43221</v>
      </c>
      <c r="DA434" s="6">
        <f t="shared" ref="DA434" si="602">AVERAGE(BS399:BS434)</f>
        <v>16156.583333333334</v>
      </c>
      <c r="DB434" s="6">
        <f t="shared" ref="DB434" si="603">AVERAGE(BS423:BS434)</f>
        <v>15892.25</v>
      </c>
      <c r="DC434" s="84">
        <f t="shared" si="574"/>
        <v>12633</v>
      </c>
    </row>
    <row r="435" spans="2:107" x14ac:dyDescent="0.3">
      <c r="B435" s="58">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
        <f t="shared" si="314"/>
        <v>145</v>
      </c>
      <c r="BP435">
        <v>100</v>
      </c>
      <c r="BQ435" s="3">
        <f t="shared" si="315"/>
        <v>853</v>
      </c>
      <c r="BR435" s="24">
        <v>17428</v>
      </c>
      <c r="BS435" s="3">
        <f t="shared" si="538"/>
        <v>17428</v>
      </c>
      <c r="BT435" s="3">
        <v>0</v>
      </c>
      <c r="BU435" s="40">
        <v>43281</v>
      </c>
      <c r="BW435">
        <f t="shared" ref="BW435" si="604">SUM(BR424:BR435)</f>
        <v>194516</v>
      </c>
      <c r="BX435" s="25">
        <f t="shared" ref="BX435" si="605">(BW435/BW423)-1</f>
        <v>2.2165235577883191E-2</v>
      </c>
      <c r="BY435" s="41">
        <v>17510</v>
      </c>
      <c r="BZ435" s="37">
        <f t="shared" ref="BZ435" si="606">BR435-BY435</f>
        <v>-82</v>
      </c>
      <c r="CA435" s="37">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2">
        <v>43252</v>
      </c>
      <c r="DA435" s="6">
        <f t="shared" ref="DA435" si="612">AVERAGE(BS400:BS435)</f>
        <v>16209.916666666666</v>
      </c>
      <c r="DB435" s="6">
        <f t="shared" ref="DB435" si="613">AVERAGE(BS424:BS435)</f>
        <v>16209.666666666666</v>
      </c>
      <c r="DC435" s="84">
        <f t="shared" si="574"/>
        <v>17428</v>
      </c>
    </row>
    <row r="436" spans="2:107" x14ac:dyDescent="0.3">
      <c r="B436" s="58">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
        <f t="shared" si="314"/>
        <v>117</v>
      </c>
      <c r="BP436">
        <v>98</v>
      </c>
      <c r="BQ436" s="3">
        <f t="shared" si="315"/>
        <v>767</v>
      </c>
      <c r="BR436" s="24">
        <v>16898</v>
      </c>
      <c r="BS436" s="3">
        <f t="shared" si="538"/>
        <v>16898</v>
      </c>
      <c r="BT436" s="3">
        <v>0</v>
      </c>
      <c r="BU436" s="40">
        <v>43309</v>
      </c>
      <c r="BW436">
        <f t="shared" ref="BW436" si="614">SUM(BR425:BR436)</f>
        <v>190783</v>
      </c>
      <c r="BX436" s="25">
        <f t="shared" ref="BX436" si="615">(BW436/BW424)-1</f>
        <v>1.0331935265209369E-2</v>
      </c>
      <c r="BY436" s="41">
        <v>5119</v>
      </c>
      <c r="BZ436" s="37">
        <f t="shared" ref="BZ436" si="616">BR436-BY436</f>
        <v>11779</v>
      </c>
      <c r="CA436" s="37">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2">
        <v>43282</v>
      </c>
      <c r="DA436" s="6">
        <f t="shared" ref="DA436" si="622">AVERAGE(BS401:BS436)</f>
        <v>16207.111111111111</v>
      </c>
      <c r="DB436" s="6">
        <f t="shared" ref="DB436" si="623">AVERAGE(BS425:BS436)</f>
        <v>15898.583333333334</v>
      </c>
      <c r="DC436" s="84">
        <f t="shared" si="574"/>
        <v>16898</v>
      </c>
    </row>
    <row r="437" spans="2:107" x14ac:dyDescent="0.3">
      <c r="B437" s="58">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
        <f t="shared" si="314"/>
        <v>163</v>
      </c>
      <c r="BP437">
        <v>109</v>
      </c>
      <c r="BQ437" s="3">
        <f t="shared" si="315"/>
        <v>1011</v>
      </c>
      <c r="BR437" s="24">
        <v>21459</v>
      </c>
      <c r="BS437" s="3">
        <f t="shared" si="538"/>
        <v>21459</v>
      </c>
      <c r="BT437" s="3">
        <v>0</v>
      </c>
      <c r="BU437" s="40">
        <v>43343</v>
      </c>
      <c r="BW437">
        <f t="shared" ref="BW437" si="624">SUM(BR426:BR437)</f>
        <v>194390</v>
      </c>
      <c r="BX437" s="25">
        <f t="shared" ref="BX437" si="625">(BW437/BW425)-1</f>
        <v>3.2539412739557294E-2</v>
      </c>
      <c r="BY437" s="41">
        <v>9044</v>
      </c>
      <c r="BZ437" s="37">
        <f t="shared" ref="BZ437" si="626">BR437-BY437</f>
        <v>12415</v>
      </c>
      <c r="CA437" s="37">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2">
        <v>43313</v>
      </c>
      <c r="DA437" s="6">
        <f t="shared" ref="DA437" si="633">AVERAGE(BS402:BS437)</f>
        <v>16174.555555555555</v>
      </c>
      <c r="DB437" s="6">
        <f t="shared" ref="DB437" si="634">AVERAGE(BS426:BS437)</f>
        <v>16199.166666666666</v>
      </c>
      <c r="DC437" s="84">
        <f t="shared" si="574"/>
        <v>21459</v>
      </c>
    </row>
    <row r="438" spans="2:107" x14ac:dyDescent="0.3">
      <c r="B438" s="58">
        <v>43344</v>
      </c>
      <c r="C438" t="s">
        <v>439</v>
      </c>
      <c r="D438" s="84">
        <v>66</v>
      </c>
      <c r="E438" s="84">
        <v>251</v>
      </c>
      <c r="F438" s="84">
        <v>610</v>
      </c>
      <c r="G438" s="84">
        <v>75</v>
      </c>
      <c r="H438" s="84">
        <v>3245</v>
      </c>
      <c r="I438" s="84">
        <v>510</v>
      </c>
      <c r="J438" s="84">
        <v>78</v>
      </c>
      <c r="K438" s="84">
        <v>12</v>
      </c>
      <c r="L438" s="84">
        <v>627</v>
      </c>
      <c r="M438" s="84">
        <v>270</v>
      </c>
      <c r="N438" s="84">
        <v>282</v>
      </c>
      <c r="O438" s="84">
        <v>514</v>
      </c>
      <c r="P438" s="84">
        <v>423</v>
      </c>
      <c r="Q438" s="84">
        <v>113</v>
      </c>
      <c r="R438" s="84">
        <v>68</v>
      </c>
      <c r="S438" s="84">
        <v>104</v>
      </c>
      <c r="T438" s="84">
        <v>76</v>
      </c>
      <c r="U438" s="84">
        <v>88</v>
      </c>
      <c r="V438" s="84">
        <v>31</v>
      </c>
      <c r="W438" s="84">
        <v>171</v>
      </c>
      <c r="X438" s="84">
        <v>208</v>
      </c>
      <c r="Y438" s="84">
        <v>223</v>
      </c>
      <c r="Z438" s="84">
        <v>206</v>
      </c>
      <c r="AA438" s="84">
        <v>27</v>
      </c>
      <c r="AB438" s="84">
        <v>180</v>
      </c>
      <c r="AC438" s="84">
        <v>228</v>
      </c>
      <c r="AD438" s="84">
        <v>71</v>
      </c>
      <c r="AE438" s="84">
        <v>294</v>
      </c>
      <c r="AF438" s="84">
        <v>51</v>
      </c>
      <c r="AG438" s="84">
        <v>188</v>
      </c>
      <c r="AH438" s="84">
        <v>135</v>
      </c>
      <c r="AI438" s="84">
        <v>353</v>
      </c>
      <c r="AJ438" s="84">
        <v>246</v>
      </c>
      <c r="AK438" s="84">
        <v>70</v>
      </c>
      <c r="AL438" s="84">
        <v>205</v>
      </c>
      <c r="AM438" s="84">
        <v>96</v>
      </c>
      <c r="AN438" s="84">
        <v>1481</v>
      </c>
      <c r="AO438" s="84">
        <v>241</v>
      </c>
      <c r="AP438" s="84">
        <v>19</v>
      </c>
      <c r="AQ438" s="84">
        <v>90</v>
      </c>
      <c r="AR438" s="84">
        <v>42</v>
      </c>
      <c r="AS438" s="84">
        <v>154</v>
      </c>
      <c r="AT438" s="84">
        <v>865</v>
      </c>
      <c r="AU438" s="84">
        <v>274</v>
      </c>
      <c r="AV438" s="84">
        <v>17</v>
      </c>
      <c r="AW438" s="84">
        <v>320</v>
      </c>
      <c r="AX438" s="84">
        <v>0</v>
      </c>
      <c r="AY438" s="84">
        <v>19</v>
      </c>
      <c r="AZ438" s="84">
        <v>177</v>
      </c>
      <c r="BA438" s="84">
        <v>56</v>
      </c>
      <c r="BB438" s="84">
        <v>38</v>
      </c>
      <c r="BC438">
        <v>0</v>
      </c>
      <c r="BD438">
        <v>0</v>
      </c>
      <c r="BE438">
        <v>0</v>
      </c>
      <c r="BF438">
        <v>0</v>
      </c>
      <c r="BG438">
        <v>0</v>
      </c>
      <c r="BH438">
        <v>0</v>
      </c>
      <c r="BI438">
        <v>0</v>
      </c>
      <c r="BJ438">
        <v>0</v>
      </c>
      <c r="BK438">
        <v>0</v>
      </c>
      <c r="BL438">
        <v>0</v>
      </c>
      <c r="BM438">
        <v>0</v>
      </c>
      <c r="BN438">
        <v>0</v>
      </c>
      <c r="BO438" s="3">
        <v>138</v>
      </c>
      <c r="BP438">
        <v>0</v>
      </c>
      <c r="BQ438" s="3">
        <f t="shared" ref="BQ438:BQ459" si="635">BR438-SUM(D438:BB438,BO438:BP438)</f>
        <v>995</v>
      </c>
      <c r="BR438" s="24">
        <v>15321</v>
      </c>
      <c r="BS438" s="3">
        <f t="shared" ref="BS438:BS469" si="636">SUM(D438:BQ438)</f>
        <v>15321</v>
      </c>
      <c r="BT438" s="3">
        <v>0</v>
      </c>
      <c r="BU438" s="40">
        <v>43373</v>
      </c>
      <c r="BW438">
        <f t="shared" ref="BW438" si="637">SUM(BR427:BR438)</f>
        <v>187831</v>
      </c>
      <c r="BX438" s="25">
        <f t="shared" ref="BX438" si="638">(BW438/BW426)-1</f>
        <v>-2.5459431975012659E-2</v>
      </c>
      <c r="BY438" s="41">
        <v>8946</v>
      </c>
      <c r="BZ438" s="37">
        <f t="shared" ref="BZ438" si="639">BR438-BY438</f>
        <v>6375</v>
      </c>
      <c r="CA438" s="37">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2">
        <v>43344</v>
      </c>
      <c r="DA438" s="6">
        <f t="shared" ref="DA438" si="646">AVERAGE(BS403:BS438)</f>
        <v>16117.333333333334</v>
      </c>
      <c r="DB438" s="6">
        <f t="shared" ref="DB438" si="647">AVERAGE(BS427:BS438)</f>
        <v>15652.583333333334</v>
      </c>
      <c r="DC438" s="84">
        <f t="shared" si="574"/>
        <v>15321</v>
      </c>
    </row>
    <row r="439" spans="2:107" x14ac:dyDescent="0.3">
      <c r="B439" s="58">
        <v>43374</v>
      </c>
      <c r="C439" t="s">
        <v>440</v>
      </c>
      <c r="D439" s="84">
        <v>86</v>
      </c>
      <c r="E439" s="84">
        <v>329</v>
      </c>
      <c r="F439" s="84">
        <v>655</v>
      </c>
      <c r="G439" s="84">
        <v>58</v>
      </c>
      <c r="H439" s="84">
        <v>3328</v>
      </c>
      <c r="I439" s="84">
        <v>527</v>
      </c>
      <c r="J439" s="84">
        <v>83</v>
      </c>
      <c r="K439" s="84">
        <v>14</v>
      </c>
      <c r="L439" s="84">
        <v>671</v>
      </c>
      <c r="M439" s="84">
        <v>328</v>
      </c>
      <c r="N439" s="84">
        <v>268</v>
      </c>
      <c r="O439" s="84">
        <v>562</v>
      </c>
      <c r="P439" s="84">
        <v>396</v>
      </c>
      <c r="Q439" s="84">
        <v>129</v>
      </c>
      <c r="R439" s="84">
        <v>90</v>
      </c>
      <c r="S439" s="84">
        <v>119</v>
      </c>
      <c r="T439" s="84">
        <v>64</v>
      </c>
      <c r="U439" s="84">
        <v>94</v>
      </c>
      <c r="V439" s="84">
        <v>39</v>
      </c>
      <c r="W439" s="84">
        <v>163</v>
      </c>
      <c r="X439" s="84">
        <v>218</v>
      </c>
      <c r="Y439" s="84">
        <v>232</v>
      </c>
      <c r="Z439" s="84">
        <v>204</v>
      </c>
      <c r="AA439" s="84">
        <v>35</v>
      </c>
      <c r="AB439" s="84">
        <v>164</v>
      </c>
      <c r="AC439" s="84">
        <v>225</v>
      </c>
      <c r="AD439" s="84">
        <v>60</v>
      </c>
      <c r="AE439" s="84">
        <v>303</v>
      </c>
      <c r="AF439" s="84">
        <v>29</v>
      </c>
      <c r="AG439" s="84">
        <v>183</v>
      </c>
      <c r="AH439" s="84">
        <v>117</v>
      </c>
      <c r="AI439" s="84">
        <v>323</v>
      </c>
      <c r="AJ439" s="84">
        <v>234</v>
      </c>
      <c r="AK439" s="84">
        <v>66</v>
      </c>
      <c r="AL439" s="84">
        <v>200</v>
      </c>
      <c r="AM439" s="84">
        <v>112</v>
      </c>
      <c r="AN439" s="84">
        <v>1775</v>
      </c>
      <c r="AO439" s="84">
        <v>231</v>
      </c>
      <c r="AP439" s="84">
        <v>18</v>
      </c>
      <c r="AQ439" s="84">
        <v>140</v>
      </c>
      <c r="AR439" s="84">
        <v>55</v>
      </c>
      <c r="AS439" s="84">
        <v>144</v>
      </c>
      <c r="AT439" s="84">
        <v>917</v>
      </c>
      <c r="AU439" s="84">
        <v>272</v>
      </c>
      <c r="AV439" s="84">
        <v>31</v>
      </c>
      <c r="AW439" s="84">
        <v>337</v>
      </c>
      <c r="AX439" s="84">
        <v>0</v>
      </c>
      <c r="AY439" s="84">
        <v>14</v>
      </c>
      <c r="AZ439" s="84">
        <v>178</v>
      </c>
      <c r="BA439" s="84">
        <v>63</v>
      </c>
      <c r="BB439" s="84">
        <v>51</v>
      </c>
      <c r="BC439">
        <v>0</v>
      </c>
      <c r="BD439">
        <v>0</v>
      </c>
      <c r="BE439">
        <v>0</v>
      </c>
      <c r="BF439">
        <v>0</v>
      </c>
      <c r="BG439">
        <v>0</v>
      </c>
      <c r="BH439">
        <v>0</v>
      </c>
      <c r="BI439">
        <v>0</v>
      </c>
      <c r="BJ439">
        <v>0</v>
      </c>
      <c r="BK439">
        <v>0</v>
      </c>
      <c r="BL439">
        <v>0</v>
      </c>
      <c r="BM439">
        <v>0</v>
      </c>
      <c r="BN439">
        <v>0</v>
      </c>
      <c r="BO439">
        <v>129</v>
      </c>
      <c r="BP439">
        <v>0</v>
      </c>
      <c r="BQ439" s="3">
        <f t="shared" si="635"/>
        <v>917</v>
      </c>
      <c r="BR439" s="24">
        <v>15980</v>
      </c>
      <c r="BS439" s="3">
        <f t="shared" si="636"/>
        <v>15980</v>
      </c>
      <c r="BT439" s="3">
        <v>0</v>
      </c>
      <c r="BU439" s="40">
        <v>43404</v>
      </c>
      <c r="BW439">
        <f t="shared" ref="BW439" si="648">SUM(BR428:BR439)</f>
        <v>187188</v>
      </c>
      <c r="BX439" s="25">
        <f t="shared" ref="BX439:BX441" si="649">(BW439/BW427)-1</f>
        <v>1.7767692768764221E-3</v>
      </c>
      <c r="BY439" s="41">
        <v>17146</v>
      </c>
      <c r="BZ439" s="37">
        <f t="shared" ref="BZ439:BZ441" si="650">BR439-BY439</f>
        <v>-1166</v>
      </c>
      <c r="CA439" s="37">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2">
        <v>43374</v>
      </c>
      <c r="DA439" s="6">
        <f t="shared" ref="DA439" si="657">AVERAGE(BS404:BS439)</f>
        <v>15978.472222222223</v>
      </c>
      <c r="DB439" s="6">
        <f t="shared" ref="DB439" si="658">AVERAGE(BS428:BS439)</f>
        <v>15599</v>
      </c>
      <c r="DC439" s="84">
        <f t="shared" ref="DC439" si="659">BS439</f>
        <v>15980</v>
      </c>
    </row>
    <row r="440" spans="2:107" x14ac:dyDescent="0.3">
      <c r="B440" s="58">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
        <f t="shared" si="635"/>
        <v>671</v>
      </c>
      <c r="BR440" s="24">
        <v>11751</v>
      </c>
      <c r="BS440" s="3">
        <f t="shared" si="636"/>
        <v>11751</v>
      </c>
      <c r="BT440" s="3">
        <v>0</v>
      </c>
      <c r="BU440" s="40">
        <v>43434</v>
      </c>
      <c r="BW440">
        <f t="shared" ref="BW440:BW441" si="660">SUM(BR429:BR440)</f>
        <v>184054</v>
      </c>
      <c r="BX440" s="25">
        <f t="shared" si="649"/>
        <v>-2.8928388652347592E-2</v>
      </c>
      <c r="BY440" s="41">
        <v>7294</v>
      </c>
      <c r="BZ440" s="37">
        <f t="shared" si="650"/>
        <v>4457</v>
      </c>
      <c r="CA440" s="37">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2">
        <v>43405</v>
      </c>
      <c r="DA440" s="6">
        <f t="shared" ref="DA440:DA441" si="666">AVERAGE(BS405:BS440)</f>
        <v>15929.972222222223</v>
      </c>
      <c r="DB440" s="6">
        <f t="shared" ref="DB440:DB441" si="667">AVERAGE(BS429:BS440)</f>
        <v>15337.833333333334</v>
      </c>
      <c r="DC440" s="84">
        <f t="shared" ref="DC440:DC444" si="668">BS440</f>
        <v>11751</v>
      </c>
    </row>
    <row r="441" spans="2:107" x14ac:dyDescent="0.3">
      <c r="B441" s="58">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
        <v>101</v>
      </c>
      <c r="BP441">
        <v>0</v>
      </c>
      <c r="BQ441" s="3">
        <f t="shared" si="635"/>
        <v>642</v>
      </c>
      <c r="BR441" s="24">
        <v>10612</v>
      </c>
      <c r="BS441" s="3">
        <f t="shared" si="636"/>
        <v>10612</v>
      </c>
      <c r="BT441" s="3">
        <v>0</v>
      </c>
      <c r="BU441" s="40">
        <v>43465</v>
      </c>
      <c r="BW441">
        <f t="shared" si="660"/>
        <v>179347</v>
      </c>
      <c r="BX441" s="25">
        <f t="shared" si="649"/>
        <v>-5.7759494801435274E-2</v>
      </c>
      <c r="BY441" s="41">
        <v>3738</v>
      </c>
      <c r="BZ441" s="37">
        <f t="shared" si="650"/>
        <v>6874</v>
      </c>
      <c r="CA441" s="37">
        <f t="shared" si="651"/>
        <v>35180</v>
      </c>
      <c r="CD441">
        <f t="shared" si="661"/>
        <v>38013</v>
      </c>
      <c r="CE441">
        <f t="shared" si="662"/>
        <v>19741</v>
      </c>
      <c r="CF441">
        <f t="shared" si="663"/>
        <v>10292</v>
      </c>
      <c r="CG441">
        <f t="shared" si="664"/>
        <v>7069</v>
      </c>
      <c r="CH441">
        <f t="shared" si="665"/>
        <v>6205</v>
      </c>
      <c r="CZ441" s="82">
        <v>43435</v>
      </c>
      <c r="DA441" s="6">
        <f t="shared" si="666"/>
        <v>15888.666666666666</v>
      </c>
      <c r="DB441" s="6">
        <f t="shared" si="667"/>
        <v>14945.583333333334</v>
      </c>
      <c r="DC441" s="84">
        <f t="shared" si="668"/>
        <v>10612</v>
      </c>
    </row>
    <row r="442" spans="2:107" x14ac:dyDescent="0.3">
      <c r="B442" s="58">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
        <f t="shared" si="635"/>
        <v>702</v>
      </c>
      <c r="BR442" s="24">
        <v>12913</v>
      </c>
      <c r="BS442" s="3">
        <f t="shared" si="636"/>
        <v>12913</v>
      </c>
      <c r="BT442" s="3">
        <v>0</v>
      </c>
      <c r="BU442" s="40">
        <v>43496</v>
      </c>
      <c r="BW442">
        <f t="shared" ref="BW442" si="669">SUM(BR431:BR442)</f>
        <v>178958</v>
      </c>
      <c r="BX442" s="25">
        <f t="shared" ref="BX442" si="670">(BW442/BW430)-1</f>
        <v>-6.1425499554203622E-2</v>
      </c>
      <c r="BY442" s="41">
        <v>4489</v>
      </c>
      <c r="BZ442" s="37">
        <f t="shared" ref="BZ442" si="671">BR442-BY442</f>
        <v>8424</v>
      </c>
      <c r="CA442" s="37">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2">
        <v>43466</v>
      </c>
      <c r="DA442" s="6">
        <f t="shared" ref="DA442" si="678">AVERAGE(BS407:BS442)</f>
        <v>15766.805555555555</v>
      </c>
      <c r="DB442" s="6">
        <f t="shared" ref="DB442" si="679">AVERAGE(BS431:BS442)</f>
        <v>14913.166666666666</v>
      </c>
      <c r="DC442" s="84">
        <f t="shared" si="668"/>
        <v>12913</v>
      </c>
    </row>
    <row r="443" spans="2:107" x14ac:dyDescent="0.3">
      <c r="B443" s="58">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
        <f t="shared" si="635"/>
        <v>490</v>
      </c>
      <c r="BR443" s="24">
        <v>9719</v>
      </c>
      <c r="BS443" s="3">
        <f t="shared" si="636"/>
        <v>9719</v>
      </c>
      <c r="BT443" s="3">
        <v>0</v>
      </c>
      <c r="BU443" s="40">
        <v>43524</v>
      </c>
      <c r="BW443">
        <f t="shared" ref="BW443" si="680">SUM(BR432:BR443)</f>
        <v>176289</v>
      </c>
      <c r="BX443" s="25">
        <f t="shared" ref="BX443" si="681">(BW443/BW431)-1</f>
        <v>-7.5302263369089184E-2</v>
      </c>
      <c r="BY443" s="41">
        <v>3664</v>
      </c>
      <c r="BZ443" s="37">
        <f t="shared" ref="BZ443" si="682">BR443-BY443</f>
        <v>6055</v>
      </c>
      <c r="CA443" s="37">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2">
        <v>43497</v>
      </c>
      <c r="DA443" s="6">
        <f t="shared" ref="DA443" si="689">AVERAGE(BS408:BS443)</f>
        <v>15633.972222222223</v>
      </c>
      <c r="DB443" s="6">
        <f t="shared" ref="DB443" si="690">AVERAGE(BS432:BS443)</f>
        <v>14690.75</v>
      </c>
      <c r="DC443" s="84">
        <f t="shared" si="668"/>
        <v>9719</v>
      </c>
    </row>
    <row r="444" spans="2:107" x14ac:dyDescent="0.3">
      <c r="B444" s="58">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
        <f t="shared" si="635"/>
        <v>758</v>
      </c>
      <c r="BR444" s="24">
        <v>13463</v>
      </c>
      <c r="BS444" s="3">
        <f t="shared" si="636"/>
        <v>13463</v>
      </c>
      <c r="BT444" s="3">
        <v>0</v>
      </c>
      <c r="BU444" s="40">
        <v>43555</v>
      </c>
      <c r="BW444">
        <f t="shared" ref="BW444" si="691">SUM(BR433:BR444)</f>
        <v>171747</v>
      </c>
      <c r="BX444" s="25">
        <f t="shared" ref="BX444" si="692">(BW444/BW432)-1</f>
        <v>-0.11687303317633024</v>
      </c>
      <c r="BY444" s="41">
        <v>9052</v>
      </c>
      <c r="BZ444" s="37">
        <f t="shared" ref="BZ444" si="693">BR444-BY444</f>
        <v>4411</v>
      </c>
      <c r="CA444" s="37">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2">
        <v>43525</v>
      </c>
      <c r="DA444" s="6">
        <f t="shared" ref="DA444" si="700">AVERAGE(BS409:BS444)</f>
        <v>15573.916666666666</v>
      </c>
      <c r="DB444" s="6">
        <f t="shared" ref="DB444" si="701">AVERAGE(BS433:BS444)</f>
        <v>14312.25</v>
      </c>
      <c r="DC444" s="84">
        <f t="shared" si="668"/>
        <v>13463</v>
      </c>
    </row>
    <row r="445" spans="2:107" x14ac:dyDescent="0.3">
      <c r="B445" s="58">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
        <f t="shared" si="635"/>
        <v>668</v>
      </c>
      <c r="BR445" s="24">
        <v>12355</v>
      </c>
      <c r="BS445" s="3">
        <f t="shared" si="636"/>
        <v>12355</v>
      </c>
      <c r="BT445" s="3">
        <v>0</v>
      </c>
      <c r="BU445" s="40">
        <v>43585</v>
      </c>
      <c r="BW445">
        <f t="shared" ref="BW445" si="702">SUM(BR434:BR445)</f>
        <v>170532</v>
      </c>
      <c r="BX445" s="25">
        <f t="shared" ref="BX445" si="703">(BW445/BW433)-1</f>
        <v>-0.10702672133465285</v>
      </c>
      <c r="BY445" s="41">
        <v>5650</v>
      </c>
      <c r="BZ445" s="37">
        <f t="shared" ref="BZ445" si="704">BR445-BY445</f>
        <v>6705</v>
      </c>
      <c r="CA445" s="37">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2">
        <v>43556</v>
      </c>
      <c r="DA445" s="6">
        <f t="shared" ref="DA445" si="711">AVERAGE(BS410:BS445)</f>
        <v>15412.166666666666</v>
      </c>
      <c r="DB445" s="6">
        <f t="shared" ref="DB445" si="712">AVERAGE(BS434:BS445)</f>
        <v>14211</v>
      </c>
      <c r="DC445" s="84">
        <f t="shared" ref="DC445" si="713">BS445</f>
        <v>12355</v>
      </c>
    </row>
    <row r="446" spans="2:107" x14ac:dyDescent="0.3">
      <c r="B446" s="58">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
        <f t="shared" si="635"/>
        <v>659</v>
      </c>
      <c r="BR446" s="24">
        <v>13068</v>
      </c>
      <c r="BS446" s="3">
        <f t="shared" si="636"/>
        <v>13068</v>
      </c>
      <c r="BT446" s="3">
        <v>0</v>
      </c>
      <c r="BU446" s="40">
        <v>43616</v>
      </c>
      <c r="BW446">
        <f t="shared" ref="BW446" si="714">SUM(BR435:BR446)</f>
        <v>170967</v>
      </c>
      <c r="BX446" s="25">
        <f t="shared" ref="BX446" si="715">(BW446/BW434)-1</f>
        <v>-0.10350957227579483</v>
      </c>
      <c r="BY446" s="41">
        <v>4528</v>
      </c>
      <c r="BZ446" s="37">
        <f t="shared" ref="BZ446" si="716">BR446-BY446</f>
        <v>8540</v>
      </c>
      <c r="CA446" s="37">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2">
        <v>43586</v>
      </c>
      <c r="DA446" s="6">
        <f t="shared" ref="DA446:DA447" si="723">AVERAGE(BS411:BS446)</f>
        <v>15391.777777777777</v>
      </c>
      <c r="DB446" s="6">
        <f t="shared" ref="DB446:DB447" si="724">AVERAGE(BS435:BS446)</f>
        <v>14247.25</v>
      </c>
      <c r="DC446" s="84">
        <f t="shared" ref="DC446:DC447" si="725">BS446</f>
        <v>13068</v>
      </c>
    </row>
    <row r="447" spans="2:107" x14ac:dyDescent="0.3">
      <c r="B447" s="58">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
        <f t="shared" si="635"/>
        <v>653</v>
      </c>
      <c r="BR447" s="24">
        <v>13905</v>
      </c>
      <c r="BS447" s="3">
        <f t="shared" si="636"/>
        <v>13905</v>
      </c>
      <c r="BT447" s="3">
        <v>0</v>
      </c>
      <c r="BU447" s="40">
        <v>43646</v>
      </c>
      <c r="BW447">
        <f t="shared" ref="BW447:BW449" si="726">SUM(BR436:BR447)</f>
        <v>167444</v>
      </c>
      <c r="BX447" s="25">
        <f t="shared" ref="BX447:BX449" si="727">(BW447/BW435)-1</f>
        <v>-0.13917621172551353</v>
      </c>
      <c r="BY447" s="41">
        <v>4359</v>
      </c>
      <c r="BZ447" s="37">
        <f t="shared" ref="BZ447:BZ449" si="728">BR447-BY447</f>
        <v>9546</v>
      </c>
      <c r="CA447" s="37">
        <f t="shared" ref="CA447:CA449" si="729">SUM(BZ436:BZ447)</f>
        <v>84415</v>
      </c>
      <c r="CD447">
        <f t="shared" si="718"/>
        <v>35925</v>
      </c>
      <c r="CE447">
        <f t="shared" si="719"/>
        <v>17998</v>
      </c>
      <c r="CF447">
        <f t="shared" si="720"/>
        <v>9661</v>
      </c>
      <c r="CG447">
        <f t="shared" si="721"/>
        <v>6698</v>
      </c>
      <c r="CH447">
        <f t="shared" si="722"/>
        <v>5761</v>
      </c>
      <c r="CZ447" s="82">
        <v>43617</v>
      </c>
      <c r="DA447" s="6">
        <f t="shared" si="723"/>
        <v>15340.5</v>
      </c>
      <c r="DB447" s="6">
        <f t="shared" si="724"/>
        <v>13953.666666666666</v>
      </c>
      <c r="DC447" s="84">
        <f t="shared" si="725"/>
        <v>13905</v>
      </c>
    </row>
    <row r="448" spans="2:107" x14ac:dyDescent="0.3">
      <c r="B448" s="58">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
        <f t="shared" si="635"/>
        <v>719</v>
      </c>
      <c r="BR448" s="24">
        <v>16513</v>
      </c>
      <c r="BS448" s="3">
        <f t="shared" si="636"/>
        <v>16513</v>
      </c>
      <c r="BT448" s="3">
        <v>0</v>
      </c>
      <c r="BU448" s="40">
        <v>43677</v>
      </c>
      <c r="BW448">
        <f t="shared" si="726"/>
        <v>167059</v>
      </c>
      <c r="BX448" s="25">
        <f t="shared" si="727"/>
        <v>-0.12435070210658183</v>
      </c>
      <c r="BY448" s="41">
        <v>5791</v>
      </c>
      <c r="BZ448" s="37">
        <f t="shared" si="728"/>
        <v>10722</v>
      </c>
      <c r="CA448" s="37">
        <f t="shared" si="729"/>
        <v>83358</v>
      </c>
      <c r="CD448">
        <f t="shared" si="718"/>
        <v>35843</v>
      </c>
      <c r="CE448">
        <f t="shared" si="719"/>
        <v>18049</v>
      </c>
      <c r="CF448">
        <f t="shared" si="720"/>
        <v>9598</v>
      </c>
      <c r="CG448">
        <f t="shared" si="721"/>
        <v>6800</v>
      </c>
      <c r="CH448">
        <f t="shared" si="722"/>
        <v>5673</v>
      </c>
      <c r="CZ448" s="82">
        <v>43647</v>
      </c>
      <c r="DA448" s="6">
        <f t="shared" ref="DA448:DA449" si="730">AVERAGE(BS413:BS448)</f>
        <v>15185.388888888889</v>
      </c>
      <c r="DB448" s="6">
        <f t="shared" ref="DB448:DB449" si="731">AVERAGE(BS437:BS448)</f>
        <v>13921.583333333334</v>
      </c>
      <c r="DC448" s="84">
        <f t="shared" ref="DC448:DC449" si="732">BS448</f>
        <v>16513</v>
      </c>
    </row>
    <row r="449" spans="2:107" x14ac:dyDescent="0.3">
      <c r="B449" s="58">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
        <f t="shared" si="635"/>
        <v>820</v>
      </c>
      <c r="BR449" s="24">
        <v>17594</v>
      </c>
      <c r="BS449" s="3">
        <f t="shared" si="636"/>
        <v>17594</v>
      </c>
      <c r="BT449" s="3">
        <v>0</v>
      </c>
      <c r="BU449" s="40">
        <v>43708</v>
      </c>
      <c r="BW449">
        <f t="shared" si="726"/>
        <v>163194</v>
      </c>
      <c r="BX449" s="25">
        <f t="shared" si="727"/>
        <v>-0.16048150625032154</v>
      </c>
      <c r="BY449" s="41">
        <v>5661</v>
      </c>
      <c r="BZ449" s="37">
        <f t="shared" si="728"/>
        <v>11933</v>
      </c>
      <c r="CA449" s="37">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2">
        <v>43678</v>
      </c>
      <c r="DA449" s="6">
        <f t="shared" si="730"/>
        <v>15162.444444444445</v>
      </c>
      <c r="DB449" s="6">
        <f t="shared" si="731"/>
        <v>13599.5</v>
      </c>
      <c r="DC449" s="84">
        <f t="shared" si="732"/>
        <v>17594</v>
      </c>
    </row>
    <row r="450" spans="2:107" x14ac:dyDescent="0.3">
      <c r="B450" s="58">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
        <f t="shared" si="635"/>
        <v>972</v>
      </c>
      <c r="BR450" s="24">
        <v>15726</v>
      </c>
      <c r="BS450" s="3">
        <f t="shared" si="636"/>
        <v>15726</v>
      </c>
      <c r="BT450" s="3">
        <v>0</v>
      </c>
      <c r="BU450" s="40">
        <v>43738</v>
      </c>
      <c r="BW450">
        <f t="shared" ref="BW450" si="738">SUM(BR439:BR450)</f>
        <v>163599</v>
      </c>
      <c r="BX450" s="25">
        <f t="shared" ref="BX450:BX451" si="739">(BW450/BW438)-1</f>
        <v>-0.1290095884065996</v>
      </c>
      <c r="BY450" s="41">
        <v>4934</v>
      </c>
      <c r="BZ450" s="37">
        <f t="shared" ref="BZ450:BZ451" si="740">BR450-BY450</f>
        <v>10792</v>
      </c>
      <c r="CA450" s="37">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2">
        <v>43709</v>
      </c>
      <c r="DA450" s="6">
        <f t="shared" ref="DA450" si="747">AVERAGE(BS415:BS450)</f>
        <v>15115.777777777777</v>
      </c>
      <c r="DB450" s="6">
        <f t="shared" ref="DB450" si="748">AVERAGE(BS439:BS450)</f>
        <v>13633.25</v>
      </c>
      <c r="DC450" s="84">
        <f t="shared" ref="DC450" si="749">BS450</f>
        <v>15726</v>
      </c>
    </row>
    <row r="451" spans="2:107" x14ac:dyDescent="0.3">
      <c r="B451" s="58">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
        <f t="shared" si="635"/>
        <v>860</v>
      </c>
      <c r="BR451" s="24">
        <v>15593</v>
      </c>
      <c r="BS451" s="3">
        <f t="shared" si="636"/>
        <v>15593</v>
      </c>
      <c r="BT451" s="3">
        <v>0</v>
      </c>
      <c r="BU451" s="40">
        <v>43769</v>
      </c>
      <c r="BW451">
        <f t="shared" ref="BW451" si="750">SUM(BR440:BR451)</f>
        <v>163212</v>
      </c>
      <c r="BX451" s="25">
        <f t="shared" si="739"/>
        <v>-0.12808513366241425</v>
      </c>
      <c r="BY451" s="41">
        <v>6542</v>
      </c>
      <c r="BZ451" s="37">
        <f t="shared" si="740"/>
        <v>9051</v>
      </c>
      <c r="CA451" s="37">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2">
        <v>43739</v>
      </c>
      <c r="DA451" s="6">
        <f t="shared" ref="DA451" si="756">AVERAGE(BS416:BS451)</f>
        <v>14923.777777777777</v>
      </c>
      <c r="DB451" s="6">
        <f t="shared" ref="DB451" si="757">AVERAGE(BS440:BS451)</f>
        <v>13601</v>
      </c>
      <c r="DC451" s="84">
        <f t="shared" ref="DC451" si="758">BS451</f>
        <v>15593</v>
      </c>
    </row>
    <row r="452" spans="2:107" x14ac:dyDescent="0.3">
      <c r="B452" s="58">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
        <f t="shared" si="635"/>
        <v>750</v>
      </c>
      <c r="BR452" s="24">
        <v>11927</v>
      </c>
      <c r="BS452" s="3">
        <f t="shared" si="636"/>
        <v>11927</v>
      </c>
      <c r="BT452" s="3">
        <v>0</v>
      </c>
      <c r="BU452" s="40">
        <v>43799</v>
      </c>
      <c r="BW452">
        <f t="shared" ref="BW452" si="759">SUM(BR441:BR452)</f>
        <v>163388</v>
      </c>
      <c r="BX452" s="25">
        <f t="shared" ref="BX452" si="760">(BW452/BW440)-1</f>
        <v>-0.11228226498744931</v>
      </c>
      <c r="BY452" s="41">
        <v>5346</v>
      </c>
      <c r="BZ452" s="37">
        <f t="shared" ref="BZ452" si="761">BR452-BY452</f>
        <v>6581</v>
      </c>
      <c r="CA452" s="37">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2">
        <v>43770</v>
      </c>
      <c r="DA452" s="6">
        <f t="shared" ref="DA452" si="768">AVERAGE(BS417:BS452)</f>
        <v>14916.083333333334</v>
      </c>
      <c r="DB452" s="6">
        <f t="shared" ref="DB452" si="769">AVERAGE(BS441:BS452)</f>
        <v>13615.666666666666</v>
      </c>
      <c r="DC452" s="84">
        <f t="shared" ref="DC452" si="770">BS452</f>
        <v>11927</v>
      </c>
    </row>
    <row r="453" spans="2:107" x14ac:dyDescent="0.3">
      <c r="B453" s="58">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
        <f t="shared" si="635"/>
        <v>621</v>
      </c>
      <c r="BR453" s="24">
        <v>11248</v>
      </c>
      <c r="BS453" s="3">
        <f t="shared" si="636"/>
        <v>11248</v>
      </c>
      <c r="BT453" s="3">
        <v>0</v>
      </c>
      <c r="BU453" s="40">
        <v>43830</v>
      </c>
      <c r="BW453">
        <f t="shared" ref="BW453" si="771">SUM(BR442:BR453)</f>
        <v>164024</v>
      </c>
      <c r="BX453" s="25">
        <f t="shared" ref="BX453" si="772">(BW453/BW441)-1</f>
        <v>-8.5437726864681318E-2</v>
      </c>
      <c r="BY453" s="41">
        <v>5374</v>
      </c>
      <c r="BZ453" s="37">
        <f t="shared" ref="BZ453" si="773">BR453-BY453</f>
        <v>5874</v>
      </c>
      <c r="CA453" s="37">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2">
        <v>43800</v>
      </c>
      <c r="DA453" s="6">
        <f t="shared" ref="DA453" si="780">AVERAGE(BS418:BS453)</f>
        <v>14825.333333333334</v>
      </c>
      <c r="DB453" s="6">
        <f t="shared" ref="DB453" si="781">AVERAGE(BS442:BS453)</f>
        <v>13668.666666666666</v>
      </c>
      <c r="DC453" s="84">
        <f t="shared" ref="DC453" si="782">BS453</f>
        <v>11248</v>
      </c>
    </row>
    <row r="454" spans="2:107" x14ac:dyDescent="0.3">
      <c r="B454" s="58">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
        <f t="shared" si="635"/>
        <v>653</v>
      </c>
      <c r="BR454" s="24">
        <v>13003</v>
      </c>
      <c r="BS454" s="3">
        <f t="shared" si="636"/>
        <v>13003</v>
      </c>
      <c r="BT454" s="3">
        <v>0</v>
      </c>
      <c r="BU454" s="40">
        <v>43861</v>
      </c>
      <c r="BW454">
        <f t="shared" ref="BW454:BW457" si="783">SUM(BR443:BR454)</f>
        <v>164114</v>
      </c>
      <c r="BX454" s="25">
        <f t="shared" ref="BX454:BX457" si="784">(BW454/BW442)-1</f>
        <v>-8.2946836687937897E-2</v>
      </c>
      <c r="BY454" s="41">
        <v>6486</v>
      </c>
      <c r="BZ454" s="37">
        <f t="shared" ref="BZ454:BZ457" si="785">BR454-BY454</f>
        <v>6517</v>
      </c>
      <c r="CA454" s="37">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2">
        <v>43831</v>
      </c>
      <c r="DA454" s="6">
        <f t="shared" ref="DA454:DA455" si="792">AVERAGE(BS419:BS454)</f>
        <v>14826.166666666666</v>
      </c>
      <c r="DB454" s="6">
        <f t="shared" ref="DB454:DB455" si="793">AVERAGE(BS443:BS454)</f>
        <v>13676.166666666666</v>
      </c>
      <c r="DC454" s="84">
        <f t="shared" ref="DC454:DC455" si="794">BS454</f>
        <v>13003</v>
      </c>
    </row>
    <row r="455" spans="2:107" x14ac:dyDescent="0.3">
      <c r="B455" s="58">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
        <f t="shared" si="635"/>
        <v>682</v>
      </c>
      <c r="BR455" s="24">
        <v>12925</v>
      </c>
      <c r="BS455" s="3">
        <f t="shared" si="636"/>
        <v>12925</v>
      </c>
      <c r="BT455" s="3">
        <v>0</v>
      </c>
      <c r="BU455" s="40">
        <v>43890</v>
      </c>
      <c r="BW455">
        <f t="shared" si="783"/>
        <v>167320</v>
      </c>
      <c r="BX455" s="25">
        <f t="shared" si="784"/>
        <v>-5.087668544265378E-2</v>
      </c>
      <c r="BY455" s="41">
        <v>5743</v>
      </c>
      <c r="BZ455" s="37">
        <f t="shared" si="785"/>
        <v>7182</v>
      </c>
      <c r="CA455" s="37">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2">
        <v>43862</v>
      </c>
      <c r="DA455" s="6">
        <f t="shared" si="792"/>
        <v>14840.388888888889</v>
      </c>
      <c r="DB455" s="6">
        <f t="shared" si="793"/>
        <v>13943.333333333334</v>
      </c>
      <c r="DC455" s="84">
        <f t="shared" si="794"/>
        <v>12925</v>
      </c>
    </row>
    <row r="456" spans="2:107" x14ac:dyDescent="0.3">
      <c r="B456" s="58">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
        <f t="shared" si="635"/>
        <v>400</v>
      </c>
      <c r="BR456" s="24">
        <v>7364</v>
      </c>
      <c r="BS456" s="3">
        <f t="shared" si="636"/>
        <v>7364</v>
      </c>
      <c r="BT456" s="3">
        <v>0</v>
      </c>
      <c r="BU456" s="40">
        <v>43921</v>
      </c>
      <c r="BW456">
        <f t="shared" si="783"/>
        <v>161221</v>
      </c>
      <c r="BX456" s="25">
        <f t="shared" si="784"/>
        <v>-6.1287824532597401E-2</v>
      </c>
      <c r="BY456" s="41">
        <v>3589</v>
      </c>
      <c r="BZ456" s="37">
        <f t="shared" si="785"/>
        <v>3775</v>
      </c>
      <c r="CA456" s="37">
        <f t="shared" si="786"/>
        <v>97218</v>
      </c>
      <c r="CD456">
        <f t="shared" si="795"/>
        <v>34013</v>
      </c>
      <c r="CE456">
        <f t="shared" si="796"/>
        <v>18041</v>
      </c>
      <c r="CF456">
        <f t="shared" si="797"/>
        <v>9411</v>
      </c>
      <c r="CG456">
        <f t="shared" si="798"/>
        <v>6464</v>
      </c>
      <c r="CH456">
        <f t="shared" si="799"/>
        <v>5330</v>
      </c>
      <c r="CZ456" s="82">
        <v>43891</v>
      </c>
      <c r="DA456" s="6">
        <f t="shared" ref="DA456:DA457" si="800">AVERAGE(BS421:BS456)</f>
        <v>14651.222222222223</v>
      </c>
      <c r="DB456" s="6">
        <f t="shared" ref="DB456:DB457" si="801">AVERAGE(BS445:BS456)</f>
        <v>13435.083333333334</v>
      </c>
      <c r="DC456" s="84">
        <f t="shared" ref="DC456:DC457" si="802">BS456</f>
        <v>7364</v>
      </c>
    </row>
    <row r="457" spans="2:107" x14ac:dyDescent="0.3">
      <c r="B457" s="58">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
        <f t="shared" si="635"/>
        <v>0</v>
      </c>
      <c r="BR457" s="24">
        <v>0</v>
      </c>
      <c r="BS457" s="3">
        <f t="shared" si="636"/>
        <v>0</v>
      </c>
      <c r="BT457" s="3">
        <v>0</v>
      </c>
      <c r="BU457" s="40">
        <v>43951</v>
      </c>
      <c r="BW457">
        <f t="shared" si="783"/>
        <v>148866</v>
      </c>
      <c r="BX457" s="25">
        <f t="shared" si="784"/>
        <v>-0.12704946872141298</v>
      </c>
      <c r="BY457" s="41">
        <v>1836</v>
      </c>
      <c r="BZ457" s="37">
        <f t="shared" si="785"/>
        <v>-1836</v>
      </c>
      <c r="CA457" s="37">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2">
        <v>43922</v>
      </c>
      <c r="DA457" s="6">
        <f t="shared" si="800"/>
        <v>14176.916666666666</v>
      </c>
      <c r="DB457" s="6">
        <f t="shared" si="801"/>
        <v>12405.5</v>
      </c>
      <c r="DC457" s="84">
        <f t="shared" si="802"/>
        <v>0</v>
      </c>
    </row>
    <row r="458" spans="2:107" x14ac:dyDescent="0.3">
      <c r="B458" s="58">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
        <f t="shared" si="635"/>
        <v>0</v>
      </c>
      <c r="BR458" s="24">
        <v>23</v>
      </c>
      <c r="BS458" s="3">
        <f t="shared" si="636"/>
        <v>23</v>
      </c>
      <c r="BT458" s="3">
        <v>0</v>
      </c>
      <c r="BU458" s="40">
        <v>43982</v>
      </c>
      <c r="BW458">
        <f t="shared" ref="BW458" si="808">SUM(BR447:BR458)</f>
        <v>135821</v>
      </c>
      <c r="BX458" s="25">
        <f t="shared" ref="BX458" si="809">(BW458/BW446)-1</f>
        <v>-0.20557183550041824</v>
      </c>
      <c r="BY458" s="41">
        <v>3702</v>
      </c>
      <c r="BZ458" s="37">
        <f t="shared" ref="BZ458" si="810">BR458-BY458</f>
        <v>-3679</v>
      </c>
      <c r="CA458" s="37">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2">
        <v>43952</v>
      </c>
      <c r="DA458" s="6">
        <f t="shared" ref="DA458" si="817">AVERAGE(BS423:BS458)</f>
        <v>13819.305555555555</v>
      </c>
      <c r="DB458" s="6">
        <f t="shared" ref="DB458" si="818">AVERAGE(BS447:BS458)</f>
        <v>11318.416666666666</v>
      </c>
      <c r="DC458" s="84">
        <f t="shared" ref="DC458:DC462" si="819">BS458</f>
        <v>23</v>
      </c>
    </row>
    <row r="459" spans="2:107" x14ac:dyDescent="0.3">
      <c r="B459" s="58">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
        <f t="shared" si="635"/>
        <v>45</v>
      </c>
      <c r="BR459" s="24">
        <v>1336</v>
      </c>
      <c r="BS459" s="3">
        <f t="shared" si="636"/>
        <v>1336</v>
      </c>
      <c r="BT459" s="3">
        <v>0</v>
      </c>
      <c r="BU459" s="40">
        <v>44012</v>
      </c>
      <c r="BW459">
        <f t="shared" ref="BW459" si="820">SUM(BR448:BR459)</f>
        <v>123252</v>
      </c>
      <c r="BX459" s="25">
        <f t="shared" ref="BX459" si="821">(BW459/BW447)-1</f>
        <v>-0.263921072119634</v>
      </c>
      <c r="BY459" s="41">
        <v>4395</v>
      </c>
      <c r="BZ459" s="37">
        <f t="shared" ref="BZ459" si="822">BR459-BY459</f>
        <v>-3059</v>
      </c>
      <c r="CA459" s="37">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2">
        <v>43983</v>
      </c>
      <c r="DA459" s="6">
        <f t="shared" ref="DA459" si="829">AVERAGE(BS424:BS459)</f>
        <v>13478.111111111111</v>
      </c>
      <c r="DB459" s="6">
        <f t="shared" ref="DB459" si="830">AVERAGE(BS448:BS459)</f>
        <v>10271</v>
      </c>
      <c r="DC459" s="84">
        <f t="shared" si="819"/>
        <v>1336</v>
      </c>
    </row>
    <row r="460" spans="2:107" x14ac:dyDescent="0.3">
      <c r="B460" s="58">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
        <f t="shared" ref="BQ460:BQ491" si="831">BR460-SUM(D460:BB460,BO460:BP460)</f>
        <v>287</v>
      </c>
      <c r="BR460" s="24">
        <v>8787</v>
      </c>
      <c r="BS460" s="3">
        <f t="shared" si="636"/>
        <v>8787</v>
      </c>
      <c r="BT460" s="3">
        <v>0</v>
      </c>
      <c r="BU460" s="40">
        <v>44043</v>
      </c>
      <c r="BW460">
        <f t="shared" ref="BW460" si="832">SUM(BR449:BR460)</f>
        <v>115526</v>
      </c>
      <c r="BX460" s="25">
        <f t="shared" ref="BX460:BX462" si="833">(BW460/BW448)-1</f>
        <v>-0.30847185724803816</v>
      </c>
      <c r="BY460" s="41">
        <v>8247</v>
      </c>
      <c r="BZ460" s="37">
        <f t="shared" ref="BZ460:BZ462" si="834">BR460-BY460</f>
        <v>540</v>
      </c>
      <c r="CA460" s="37">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2">
        <v>44013</v>
      </c>
      <c r="DA460" s="6">
        <f t="shared" ref="DA460:DA461" si="841">AVERAGE(BS425:BS460)</f>
        <v>13149.111111111111</v>
      </c>
      <c r="DB460" s="6">
        <f t="shared" ref="DB460:DB461" si="842">AVERAGE(BS449:BS460)</f>
        <v>9627.1666666666661</v>
      </c>
      <c r="DC460" s="84">
        <f t="shared" si="819"/>
        <v>8787</v>
      </c>
    </row>
    <row r="461" spans="2:107" ht="16.2" thickBot="1" x14ac:dyDescent="0.35">
      <c r="B461" s="58">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
        <f t="shared" si="831"/>
        <v>395</v>
      </c>
      <c r="BR461" s="24">
        <v>13008</v>
      </c>
      <c r="BS461" s="3">
        <f t="shared" si="636"/>
        <v>13008</v>
      </c>
      <c r="BT461" s="3">
        <v>0</v>
      </c>
      <c r="BU461" s="40">
        <v>44074</v>
      </c>
      <c r="BW461">
        <f t="shared" ref="BW461:BW462" si="843">SUM(BR450:BR461)</f>
        <v>110940</v>
      </c>
      <c r="BX461" s="25">
        <f t="shared" si="833"/>
        <v>-0.32019559542630249</v>
      </c>
      <c r="BY461" s="41">
        <v>15709</v>
      </c>
      <c r="BZ461" s="37">
        <f t="shared" si="834"/>
        <v>-2701</v>
      </c>
      <c r="CA461" s="37">
        <f t="shared" si="835"/>
        <v>39037</v>
      </c>
      <c r="CD461">
        <f t="shared" si="836"/>
        <v>24048</v>
      </c>
      <c r="CE461">
        <f t="shared" si="837"/>
        <v>12443</v>
      </c>
      <c r="CF461">
        <f t="shared" si="838"/>
        <v>6521</v>
      </c>
      <c r="CG461">
        <f t="shared" si="839"/>
        <v>4326</v>
      </c>
      <c r="CH461">
        <f t="shared" si="840"/>
        <v>3720</v>
      </c>
      <c r="CK461" s="69" t="s">
        <v>485</v>
      </c>
      <c r="CL461" s="69" t="s">
        <v>486</v>
      </c>
      <c r="CM461" s="69" t="s">
        <v>487</v>
      </c>
      <c r="CN461" s="69" t="s">
        <v>488</v>
      </c>
      <c r="CZ461" s="82">
        <v>44044</v>
      </c>
      <c r="DA461" s="6">
        <f t="shared" si="841"/>
        <v>13014.555555555555</v>
      </c>
      <c r="DB461" s="6">
        <f t="shared" si="842"/>
        <v>9245</v>
      </c>
      <c r="DC461" s="84">
        <f t="shared" si="819"/>
        <v>13008</v>
      </c>
    </row>
    <row r="462" spans="2:107" x14ac:dyDescent="0.3">
      <c r="B462" s="58">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
        <f t="shared" si="831"/>
        <v>440</v>
      </c>
      <c r="BR462" s="24">
        <v>13885</v>
      </c>
      <c r="BS462" s="3">
        <f t="shared" ref="BS462" si="844">SUM(D462:BQ462)</f>
        <v>13885</v>
      </c>
      <c r="BT462" s="3">
        <v>0</v>
      </c>
      <c r="BU462" s="40">
        <v>44104</v>
      </c>
      <c r="BW462">
        <f t="shared" si="843"/>
        <v>109099</v>
      </c>
      <c r="BX462" s="25">
        <f t="shared" si="833"/>
        <v>-0.33313162060892798</v>
      </c>
      <c r="BY462" s="41">
        <v>8623</v>
      </c>
      <c r="BZ462" s="37">
        <f t="shared" si="834"/>
        <v>5262</v>
      </c>
      <c r="CA462" s="37">
        <f t="shared" si="835"/>
        <v>33507</v>
      </c>
      <c r="CD462">
        <f t="shared" si="836"/>
        <v>23756</v>
      </c>
      <c r="CE462">
        <f t="shared" si="837"/>
        <v>12258</v>
      </c>
      <c r="CF462">
        <f t="shared" si="838"/>
        <v>6386</v>
      </c>
      <c r="CG462">
        <f t="shared" si="839"/>
        <v>4266</v>
      </c>
      <c r="CH462">
        <f t="shared" si="840"/>
        <v>3784</v>
      </c>
      <c r="CZ462" s="82">
        <v>44075</v>
      </c>
      <c r="DA462" s="6">
        <f t="shared" ref="DA462" si="845">AVERAGE(BS427:BS462)</f>
        <v>12792.472222222223</v>
      </c>
      <c r="DB462" s="6">
        <f t="shared" ref="DB462" si="846">AVERAGE(BS451:BS462)</f>
        <v>9091.5833333333339</v>
      </c>
      <c r="DC462" s="84">
        <f t="shared" si="819"/>
        <v>13885</v>
      </c>
    </row>
    <row r="463" spans="2:107" x14ac:dyDescent="0.3">
      <c r="B463" s="58">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
        <f t="shared" si="831"/>
        <v>564</v>
      </c>
      <c r="BR463" s="24">
        <v>16060</v>
      </c>
      <c r="BS463" s="3">
        <f t="shared" si="636"/>
        <v>16060</v>
      </c>
      <c r="BT463" s="3">
        <v>0</v>
      </c>
      <c r="BU463" s="40">
        <v>44135</v>
      </c>
      <c r="BW463">
        <f t="shared" ref="BW463" si="847">SUM(BR452:BR463)</f>
        <v>109566</v>
      </c>
      <c r="BX463" s="25">
        <f t="shared" ref="BX463" si="848">(BW463/BW451)-1</f>
        <v>-0.32868906698036904</v>
      </c>
      <c r="BY463" s="41">
        <v>9920</v>
      </c>
      <c r="BZ463" s="37">
        <f t="shared" ref="BZ463" si="849">BR463-BY463</f>
        <v>6140</v>
      </c>
      <c r="CA463" s="37">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2">
        <v>44105</v>
      </c>
      <c r="DA463" s="6">
        <f t="shared" ref="DA463" si="856">AVERAGE(BS428:BS463)</f>
        <v>12776.833333333334</v>
      </c>
      <c r="DB463" s="6">
        <f t="shared" ref="DB463" si="857">AVERAGE(BS452:BS463)</f>
        <v>9130.5</v>
      </c>
      <c r="DC463" s="84">
        <f t="shared" ref="DC463" si="858">BS463</f>
        <v>16060</v>
      </c>
    </row>
    <row r="464" spans="2:107" x14ac:dyDescent="0.3">
      <c r="B464" s="58">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
        <f t="shared" si="831"/>
        <v>552</v>
      </c>
      <c r="BR464" s="24">
        <v>11849</v>
      </c>
      <c r="BS464" s="3">
        <f t="shared" si="636"/>
        <v>11849</v>
      </c>
      <c r="BT464" s="3">
        <v>0</v>
      </c>
      <c r="BU464" s="40">
        <v>44165</v>
      </c>
      <c r="BW464">
        <f t="shared" ref="BW464" si="859">SUM(BR453:BR464)</f>
        <v>109488</v>
      </c>
      <c r="BX464" s="25">
        <f t="shared" ref="BX464" si="860">(BW464/BW452)-1</f>
        <v>-0.32988958797463708</v>
      </c>
      <c r="BY464" s="41">
        <v>6793</v>
      </c>
      <c r="BZ464" s="37">
        <f t="shared" ref="BZ464" si="861">BR464-BY464</f>
        <v>5056</v>
      </c>
      <c r="CA464" s="37">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2">
        <v>44136</v>
      </c>
      <c r="DA464" s="6">
        <f t="shared" ref="DA464" si="868">AVERAGE(BS429:BS464)</f>
        <v>12692.5</v>
      </c>
      <c r="DB464" s="6">
        <f t="shared" ref="DB464" si="869">AVERAGE(BS453:BS464)</f>
        <v>9124</v>
      </c>
      <c r="DC464" s="84">
        <f t="shared" ref="DC464" si="870">BS464</f>
        <v>11849</v>
      </c>
    </row>
    <row r="465" spans="2:107" x14ac:dyDescent="0.3">
      <c r="B465" s="58">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
        <f t="shared" si="831"/>
        <v>588</v>
      </c>
      <c r="BR465" s="24">
        <v>13418</v>
      </c>
      <c r="BS465" s="3">
        <f t="shared" si="636"/>
        <v>13418</v>
      </c>
      <c r="BT465" s="3">
        <v>0</v>
      </c>
      <c r="BU465" s="40">
        <v>44196</v>
      </c>
      <c r="BW465">
        <f t="shared" ref="BW465" si="871">SUM(BR454:BR465)</f>
        <v>111658</v>
      </c>
      <c r="BX465" s="25">
        <f t="shared" ref="BX465" si="872">(BW465/BW453)-1</f>
        <v>-0.31925815734282792</v>
      </c>
      <c r="BY465" s="41">
        <v>10505</v>
      </c>
      <c r="BZ465" s="37">
        <f t="shared" ref="BZ465" si="873">BR465-BY465</f>
        <v>2913</v>
      </c>
      <c r="CA465" s="37">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2">
        <v>44166</v>
      </c>
      <c r="DA465" s="6">
        <f t="shared" ref="DA465" si="880">AVERAGE(BS430:BS465)</f>
        <v>12639.694444444445</v>
      </c>
      <c r="DB465" s="6">
        <f t="shared" ref="DB465" si="881">AVERAGE(BS454:BS465)</f>
        <v>9304.8333333333339</v>
      </c>
      <c r="DC465" s="84">
        <f t="shared" ref="DC465" si="882">BS465</f>
        <v>13418</v>
      </c>
    </row>
    <row r="466" spans="2:107" x14ac:dyDescent="0.3">
      <c r="B466" s="58">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
        <f t="shared" si="831"/>
        <v>488</v>
      </c>
      <c r="BR466" s="24">
        <v>11415</v>
      </c>
      <c r="BS466" s="3">
        <f t="shared" si="636"/>
        <v>11415</v>
      </c>
      <c r="BT466" s="3">
        <v>0</v>
      </c>
      <c r="BU466" s="40">
        <v>44227</v>
      </c>
      <c r="BW466">
        <f t="shared" ref="BW466" si="883">SUM(BR455:BR466)</f>
        <v>110070</v>
      </c>
      <c r="BX466" s="25">
        <f t="shared" ref="BX466" si="884">(BW466/BW454)-1</f>
        <v>-0.32930767637130287</v>
      </c>
      <c r="BY466" s="41">
        <v>8872</v>
      </c>
      <c r="BZ466" s="37">
        <f t="shared" ref="BZ466" si="885">BR466-BY466</f>
        <v>2543</v>
      </c>
      <c r="CA466" s="37">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2">
        <v>44197</v>
      </c>
      <c r="DA466" s="6">
        <f t="shared" ref="DA466" si="892">AVERAGE(BS431:BS466)</f>
        <v>12587.277777777777</v>
      </c>
      <c r="DB466" s="6">
        <f t="shared" ref="DB466" si="893">AVERAGE(BS455:BS466)</f>
        <v>9172.5</v>
      </c>
      <c r="DC466" s="84">
        <f t="shared" ref="DC466" si="894">BS466</f>
        <v>11415</v>
      </c>
    </row>
    <row r="467" spans="2:107" x14ac:dyDescent="0.3">
      <c r="B467" s="58">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
        <f t="shared" si="831"/>
        <v>521</v>
      </c>
      <c r="BR467" s="24">
        <v>11346</v>
      </c>
      <c r="BS467" s="3">
        <f t="shared" si="636"/>
        <v>11346</v>
      </c>
      <c r="BT467" s="3">
        <v>0</v>
      </c>
      <c r="BU467" s="40">
        <v>44255</v>
      </c>
      <c r="BW467">
        <f t="shared" ref="BW467" si="895">SUM(BR456:BR467)</f>
        <v>108491</v>
      </c>
      <c r="BX467" s="25">
        <f t="shared" ref="BX467" si="896">(BW467/BW455)-1</f>
        <v>-0.35159574468085109</v>
      </c>
      <c r="BY467" s="41">
        <v>6764</v>
      </c>
      <c r="BZ467" s="37">
        <f t="shared" ref="BZ467" si="897">BR467-BY467</f>
        <v>4582</v>
      </c>
      <c r="CA467" s="37">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2">
        <v>44228</v>
      </c>
      <c r="DA467" s="6">
        <f t="shared" ref="DA467" si="904">AVERAGE(BS432:BS467)</f>
        <v>12558.333333333334</v>
      </c>
      <c r="DB467" s="6">
        <f t="shared" ref="DB467" si="905">AVERAGE(BS456:BS467)</f>
        <v>9040.9166666666661</v>
      </c>
      <c r="DC467" s="84">
        <f t="shared" ref="DC467" si="906">BS467</f>
        <v>11346</v>
      </c>
    </row>
    <row r="468" spans="2:107" x14ac:dyDescent="0.3">
      <c r="B468" s="58">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
        <f t="shared" si="831"/>
        <v>659</v>
      </c>
      <c r="BR468" s="24">
        <v>14049</v>
      </c>
      <c r="BS468" s="3">
        <f>SUM(D468:BQ468)</f>
        <v>14049</v>
      </c>
      <c r="BT468" s="3">
        <v>0</v>
      </c>
      <c r="BU468" s="40">
        <v>44286</v>
      </c>
      <c r="BW468">
        <f t="shared" ref="BW468" si="907">SUM(BR457:BR468)</f>
        <v>115176</v>
      </c>
      <c r="BX468" s="25">
        <f t="shared" ref="BX468" si="908">(BW468/BW456)-1</f>
        <v>-0.28560175163285184</v>
      </c>
      <c r="BY468" s="41">
        <v>12849</v>
      </c>
      <c r="BZ468" s="37">
        <f t="shared" ref="BZ468" si="909">BR468-BY468</f>
        <v>1200</v>
      </c>
      <c r="CA468" s="37">
        <f t="shared" ref="CA468" si="910">SUM(BZ457:BZ468)</f>
        <v>16961</v>
      </c>
      <c r="CD468">
        <f t="shared" si="899"/>
        <v>26701</v>
      </c>
      <c r="CE468">
        <f t="shared" si="900"/>
        <v>14096</v>
      </c>
      <c r="CF468">
        <f t="shared" si="901"/>
        <v>6455</v>
      </c>
      <c r="CG468">
        <f t="shared" si="902"/>
        <v>4567</v>
      </c>
      <c r="CH468">
        <f t="shared" si="903"/>
        <v>4185</v>
      </c>
      <c r="CZ468" s="82">
        <v>44256</v>
      </c>
      <c r="DA468" s="6">
        <f t="shared" ref="DA468" si="911">AVERAGE(BS433:BS468)</f>
        <v>12448.444444444445</v>
      </c>
      <c r="DB468" s="6">
        <f t="shared" ref="DB468" si="912">AVERAGE(BS457:BS468)</f>
        <v>9598</v>
      </c>
      <c r="DC468" s="84">
        <f t="shared" ref="DC468" si="913">BS468</f>
        <v>14049</v>
      </c>
    </row>
    <row r="469" spans="2:107" x14ac:dyDescent="0.3">
      <c r="B469" s="58">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
        <f t="shared" si="831"/>
        <v>687</v>
      </c>
      <c r="BR469" s="24">
        <v>14550</v>
      </c>
      <c r="BS469" s="3">
        <f t="shared" si="636"/>
        <v>14550</v>
      </c>
      <c r="BT469" s="3">
        <v>0</v>
      </c>
      <c r="BU469" s="40">
        <v>44316</v>
      </c>
      <c r="BW469">
        <f t="shared" ref="BW469" si="914">SUM(BR458:BR469)</f>
        <v>129726</v>
      </c>
      <c r="BX469" s="25">
        <f t="shared" ref="BX469" si="915">(BW469/BW457)-1</f>
        <v>-0.12857200435290794</v>
      </c>
      <c r="BY469" s="41">
        <v>11479</v>
      </c>
      <c r="BZ469" s="37">
        <f t="shared" ref="BZ469" si="916">BR469-BY469</f>
        <v>3071</v>
      </c>
      <c r="CA469" s="37">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2">
        <v>44287</v>
      </c>
      <c r="DA469" s="6">
        <f t="shared" ref="DA469" si="923">AVERAGE(BS434:BS469)</f>
        <v>12475.666666666666</v>
      </c>
      <c r="DB469" s="6">
        <f t="shared" ref="DB469" si="924">AVERAGE(BS458:BS469)</f>
        <v>10810.5</v>
      </c>
      <c r="DC469" s="84">
        <f t="shared" ref="DC469" si="925">BS469</f>
        <v>14550</v>
      </c>
    </row>
    <row r="470" spans="2:107" x14ac:dyDescent="0.3">
      <c r="B470" s="58">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
        <f t="shared" si="831"/>
        <v>675</v>
      </c>
      <c r="BR470" s="24">
        <v>13349</v>
      </c>
      <c r="BS470" s="3">
        <f>SUM(D470:BQ470)</f>
        <v>13349</v>
      </c>
      <c r="BT470" s="3">
        <v>0</v>
      </c>
      <c r="BU470" s="40">
        <v>44347</v>
      </c>
      <c r="BW470">
        <f t="shared" ref="BW470:BW471" si="926">SUM(BR459:BR470)</f>
        <v>143052</v>
      </c>
      <c r="BX470" s="25">
        <f t="shared" ref="BX470:BX471" si="927">(BW470/BW458)-1</f>
        <v>5.3239189816007837E-2</v>
      </c>
      <c r="BY470" s="41">
        <v>14307</v>
      </c>
      <c r="BZ470" s="37">
        <f t="shared" ref="BZ470:BZ471" si="928">BR470-BY470</f>
        <v>-958</v>
      </c>
      <c r="CA470" s="37">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2">
        <v>44317</v>
      </c>
      <c r="DA470" s="6">
        <f t="shared" ref="DA470:DA471" si="935">AVERAGE(BS435:BS470)</f>
        <v>12495.555555555555</v>
      </c>
      <c r="DB470" s="6">
        <f t="shared" ref="DB470:DB471" si="936">AVERAGE(BS459:BS470)</f>
        <v>11921</v>
      </c>
      <c r="DC470" s="84">
        <f t="shared" ref="DC470:DC472" si="937">BS470</f>
        <v>13349</v>
      </c>
    </row>
    <row r="471" spans="2:107" x14ac:dyDescent="0.3">
      <c r="B471" s="58">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0">
        <v>44377</v>
      </c>
      <c r="BW471">
        <f t="shared" si="926"/>
        <v>157253</v>
      </c>
      <c r="BX471" s="25">
        <f t="shared" si="927"/>
        <v>0.27586570603316773</v>
      </c>
      <c r="BY471" s="41">
        <v>12839</v>
      </c>
      <c r="BZ471" s="37">
        <f t="shared" si="928"/>
        <v>2698</v>
      </c>
      <c r="CA471" s="37">
        <f t="shared" si="929"/>
        <v>30346</v>
      </c>
      <c r="CD471">
        <f t="shared" si="930"/>
        <v>36320</v>
      </c>
      <c r="CE471">
        <f t="shared" si="931"/>
        <v>19369</v>
      </c>
      <c r="CF471">
        <f t="shared" si="932"/>
        <v>8840</v>
      </c>
      <c r="CG471">
        <f t="shared" si="933"/>
        <v>6450</v>
      </c>
      <c r="CH471">
        <f t="shared" si="934"/>
        <v>5628</v>
      </c>
      <c r="CZ471" s="82">
        <v>44348</v>
      </c>
      <c r="DA471" s="6">
        <f t="shared" si="935"/>
        <v>12443.027777777777</v>
      </c>
      <c r="DB471" s="6">
        <f t="shared" si="936"/>
        <v>13104.416666666666</v>
      </c>
      <c r="DC471" s="84">
        <f t="shared" si="937"/>
        <v>15537</v>
      </c>
    </row>
    <row r="472" spans="2:107" x14ac:dyDescent="0.3">
      <c r="B472" s="58">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94" si="938">SUM(D472:BQ472)</f>
        <v>17366</v>
      </c>
      <c r="BT472" s="3">
        <v>0</v>
      </c>
      <c r="BU472" s="40">
        <v>44408</v>
      </c>
      <c r="BW472">
        <f t="shared" ref="BW472:BW473" si="939">SUM(BR461:BR472)</f>
        <v>165832</v>
      </c>
      <c r="BX472" s="25">
        <f t="shared" ref="BX472:BX473" si="940">(BW472/BW460)-1</f>
        <v>0.43545175977702</v>
      </c>
      <c r="BY472" s="41">
        <v>13031</v>
      </c>
      <c r="BZ472" s="37">
        <f t="shared" ref="BZ472:BZ473" si="941">BR472-BY472</f>
        <v>4335</v>
      </c>
      <c r="CA472" s="37">
        <f t="shared" ref="CA472:CA473" si="942">SUM(BZ461:BZ472)</f>
        <v>34141</v>
      </c>
      <c r="CD472">
        <f t="shared" ref="CD472:CD473" si="943">SUM(H461:H472)</f>
        <v>37989</v>
      </c>
      <c r="CE472">
        <f t="shared" ref="CE472:CE473" si="944">SUM(AN461:AN472)</f>
        <v>20320</v>
      </c>
      <c r="CF472">
        <f t="shared" ref="CF472:CF473" si="945">SUM(AT461:AT472)</f>
        <v>9306</v>
      </c>
      <c r="CG472">
        <f t="shared" ref="CG472:CG473" si="946">SUM(F461:F472)</f>
        <v>6877</v>
      </c>
      <c r="CH472">
        <f t="shared" ref="CH472:CH473" si="947">SUM(O461:O472)</f>
        <v>5984</v>
      </c>
      <c r="CZ472" s="82">
        <v>44378</v>
      </c>
      <c r="DA472" s="6">
        <f t="shared" ref="DA472" si="948">AVERAGE(BS437:BS472)</f>
        <v>12456.027777777777</v>
      </c>
      <c r="DB472" s="6">
        <f t="shared" ref="DB472" si="949">AVERAGE(BS461:BS472)</f>
        <v>13819.333333333334</v>
      </c>
      <c r="DC472" s="84">
        <f t="shared" si="937"/>
        <v>17366</v>
      </c>
    </row>
    <row r="473" spans="2:107" x14ac:dyDescent="0.3">
      <c r="B473" s="58">
        <v>44409</v>
      </c>
      <c r="C473" t="s">
        <v>438</v>
      </c>
      <c r="D473">
        <v>90</v>
      </c>
      <c r="E473">
        <v>221</v>
      </c>
      <c r="F473">
        <v>716</v>
      </c>
      <c r="G473">
        <v>65</v>
      </c>
      <c r="H473">
        <v>4105</v>
      </c>
      <c r="I473">
        <v>644</v>
      </c>
      <c r="J473">
        <v>113</v>
      </c>
      <c r="K473">
        <v>18</v>
      </c>
      <c r="L473">
        <v>728</v>
      </c>
      <c r="M473">
        <v>332</v>
      </c>
      <c r="N473">
        <v>320</v>
      </c>
      <c r="O473">
        <v>556</v>
      </c>
      <c r="P473">
        <v>462</v>
      </c>
      <c r="Q473">
        <v>180</v>
      </c>
      <c r="R473">
        <v>89</v>
      </c>
      <c r="S473">
        <v>127</v>
      </c>
      <c r="T473">
        <v>85</v>
      </c>
      <c r="U473">
        <v>90</v>
      </c>
      <c r="V473">
        <v>34</v>
      </c>
      <c r="W473">
        <v>205</v>
      </c>
      <c r="X473">
        <v>300</v>
      </c>
      <c r="Y473">
        <v>241</v>
      </c>
      <c r="Z473">
        <v>218</v>
      </c>
      <c r="AA473">
        <v>33</v>
      </c>
      <c r="AB473">
        <v>192</v>
      </c>
      <c r="AC473">
        <v>238</v>
      </c>
      <c r="AD473">
        <v>72</v>
      </c>
      <c r="AE473">
        <v>372</v>
      </c>
      <c r="AF473">
        <v>57</v>
      </c>
      <c r="AG473">
        <v>221</v>
      </c>
      <c r="AH473">
        <v>130</v>
      </c>
      <c r="AI473">
        <v>429</v>
      </c>
      <c r="AJ473">
        <v>311</v>
      </c>
      <c r="AK473">
        <v>49</v>
      </c>
      <c r="AL473">
        <v>260</v>
      </c>
      <c r="AM473">
        <v>116</v>
      </c>
      <c r="AN473">
        <v>1854</v>
      </c>
      <c r="AO473">
        <v>280</v>
      </c>
      <c r="AP473">
        <v>24</v>
      </c>
      <c r="AQ473">
        <v>117</v>
      </c>
      <c r="AR473">
        <v>30</v>
      </c>
      <c r="AS473">
        <v>181</v>
      </c>
      <c r="AT473">
        <v>1063</v>
      </c>
      <c r="AU473">
        <v>295</v>
      </c>
      <c r="AV473">
        <v>25</v>
      </c>
      <c r="AW473">
        <v>369</v>
      </c>
      <c r="AX473">
        <v>0</v>
      </c>
      <c r="AY473">
        <v>13</v>
      </c>
      <c r="AZ473">
        <v>191</v>
      </c>
      <c r="BA473">
        <v>61</v>
      </c>
      <c r="BB473">
        <v>48</v>
      </c>
      <c r="BC473">
        <v>0</v>
      </c>
      <c r="BD473">
        <v>0</v>
      </c>
      <c r="BE473">
        <v>0</v>
      </c>
      <c r="BF473">
        <v>0</v>
      </c>
      <c r="BG473">
        <v>0</v>
      </c>
      <c r="BH473">
        <v>0</v>
      </c>
      <c r="BI473">
        <v>0</v>
      </c>
      <c r="BJ473">
        <v>0</v>
      </c>
      <c r="BK473">
        <v>0</v>
      </c>
      <c r="BL473">
        <v>0</v>
      </c>
      <c r="BM473">
        <v>0</v>
      </c>
      <c r="BN473">
        <v>0</v>
      </c>
      <c r="BO473">
        <v>159</v>
      </c>
      <c r="BP473">
        <v>0</v>
      </c>
      <c r="BQ473" s="3">
        <f t="shared" si="831"/>
        <v>984</v>
      </c>
      <c r="BR473" s="24">
        <v>18113</v>
      </c>
      <c r="BS473" s="3">
        <f t="shared" si="938"/>
        <v>18113</v>
      </c>
      <c r="BT473" s="3">
        <v>0</v>
      </c>
      <c r="BU473" s="40">
        <v>44439</v>
      </c>
      <c r="BW473">
        <f t="shared" si="939"/>
        <v>170937</v>
      </c>
      <c r="BX473" s="25">
        <f t="shared" si="940"/>
        <v>0.5408058409951324</v>
      </c>
      <c r="BY473" s="41">
        <v>11683</v>
      </c>
      <c r="BZ473" s="37">
        <f t="shared" si="941"/>
        <v>6430</v>
      </c>
      <c r="CA473" s="37">
        <f t="shared" si="942"/>
        <v>43272</v>
      </c>
      <c r="CD473">
        <f t="shared" si="943"/>
        <v>39007</v>
      </c>
      <c r="CE473">
        <f t="shared" si="944"/>
        <v>20657</v>
      </c>
      <c r="CF473">
        <f t="shared" si="945"/>
        <v>9615</v>
      </c>
      <c r="CG473">
        <f t="shared" si="946"/>
        <v>7094</v>
      </c>
      <c r="CH473">
        <f t="shared" si="947"/>
        <v>6084</v>
      </c>
      <c r="CZ473" s="82">
        <v>44409</v>
      </c>
      <c r="DA473" s="6">
        <f t="shared" ref="DA473" si="950">AVERAGE(BS438:BS473)</f>
        <v>12363.083333333334</v>
      </c>
      <c r="DB473" s="6">
        <f t="shared" ref="DB473" si="951">AVERAGE(BS462:BS473)</f>
        <v>14244.75</v>
      </c>
      <c r="DC473" s="84">
        <f t="shared" ref="DC473" si="952">BS473</f>
        <v>18113</v>
      </c>
    </row>
    <row r="474" spans="2:107" x14ac:dyDescent="0.3">
      <c r="B474" s="58">
        <v>44440</v>
      </c>
      <c r="C474" t="s">
        <v>439</v>
      </c>
      <c r="D474">
        <v>88</v>
      </c>
      <c r="E474">
        <v>241</v>
      </c>
      <c r="F474">
        <v>703</v>
      </c>
      <c r="G474">
        <v>65</v>
      </c>
      <c r="H474">
        <v>4044</v>
      </c>
      <c r="I474">
        <v>547</v>
      </c>
      <c r="J474">
        <v>99</v>
      </c>
      <c r="K474">
        <v>18</v>
      </c>
      <c r="L474">
        <v>701</v>
      </c>
      <c r="M474">
        <v>280</v>
      </c>
      <c r="N474">
        <v>263</v>
      </c>
      <c r="O474">
        <v>570</v>
      </c>
      <c r="P474">
        <v>428</v>
      </c>
      <c r="Q474">
        <v>141</v>
      </c>
      <c r="R474">
        <v>109</v>
      </c>
      <c r="S474">
        <v>130</v>
      </c>
      <c r="T474">
        <v>82</v>
      </c>
      <c r="U474">
        <v>98</v>
      </c>
      <c r="V474">
        <v>39</v>
      </c>
      <c r="W474">
        <v>193</v>
      </c>
      <c r="X474">
        <v>291</v>
      </c>
      <c r="Y474">
        <v>270</v>
      </c>
      <c r="Z474">
        <v>216</v>
      </c>
      <c r="AA474">
        <v>32</v>
      </c>
      <c r="AB474">
        <v>199</v>
      </c>
      <c r="AC474">
        <v>211</v>
      </c>
      <c r="AD474">
        <v>80</v>
      </c>
      <c r="AE474">
        <v>373</v>
      </c>
      <c r="AF474">
        <v>37</v>
      </c>
      <c r="AG474">
        <v>229</v>
      </c>
      <c r="AH474">
        <v>118</v>
      </c>
      <c r="AI474">
        <v>470</v>
      </c>
      <c r="AJ474">
        <v>314</v>
      </c>
      <c r="AK474">
        <v>63</v>
      </c>
      <c r="AL474">
        <v>260</v>
      </c>
      <c r="AM474">
        <v>105</v>
      </c>
      <c r="AN474">
        <v>1866</v>
      </c>
      <c r="AO474">
        <v>293</v>
      </c>
      <c r="AP474">
        <v>22</v>
      </c>
      <c r="AQ474">
        <v>142</v>
      </c>
      <c r="AR474">
        <v>36</v>
      </c>
      <c r="AS474">
        <v>175</v>
      </c>
      <c r="AT474">
        <v>1096</v>
      </c>
      <c r="AU474">
        <v>311</v>
      </c>
      <c r="AV474">
        <v>21</v>
      </c>
      <c r="AW474">
        <v>354</v>
      </c>
      <c r="AX474">
        <v>0</v>
      </c>
      <c r="AY474">
        <v>24</v>
      </c>
      <c r="AZ474">
        <v>198</v>
      </c>
      <c r="BA474">
        <v>52</v>
      </c>
      <c r="BB474">
        <v>49</v>
      </c>
      <c r="BC474">
        <v>0</v>
      </c>
      <c r="BD474">
        <v>0</v>
      </c>
      <c r="BE474">
        <v>0</v>
      </c>
      <c r="BF474">
        <v>0</v>
      </c>
      <c r="BG474">
        <v>0</v>
      </c>
      <c r="BH474">
        <v>0</v>
      </c>
      <c r="BI474">
        <v>0</v>
      </c>
      <c r="BJ474">
        <v>0</v>
      </c>
      <c r="BK474">
        <v>0</v>
      </c>
      <c r="BL474">
        <v>0</v>
      </c>
      <c r="BM474">
        <v>0</v>
      </c>
      <c r="BN474">
        <v>0</v>
      </c>
      <c r="BO474">
        <v>167</v>
      </c>
      <c r="BP474">
        <v>0</v>
      </c>
      <c r="BQ474" s="3">
        <f t="shared" si="831"/>
        <v>1077</v>
      </c>
      <c r="BR474" s="24">
        <v>17990</v>
      </c>
      <c r="BS474" s="3">
        <f t="shared" si="938"/>
        <v>17990</v>
      </c>
      <c r="BT474" s="3">
        <v>0</v>
      </c>
      <c r="BU474" s="40">
        <v>44469</v>
      </c>
      <c r="BW474">
        <f t="shared" ref="BW474" si="953">SUM(BR463:BR474)</f>
        <v>175042</v>
      </c>
      <c r="BX474" s="25">
        <f t="shared" ref="BX474" si="954">(BW474/BW462)-1</f>
        <v>0.60443267124354949</v>
      </c>
      <c r="BY474" s="41">
        <v>11023</v>
      </c>
      <c r="BZ474" s="37">
        <f t="shared" ref="BZ474" si="955">BR474-BY474</f>
        <v>6967</v>
      </c>
      <c r="CA474" s="37">
        <f t="shared" ref="CA474" si="956">SUM(BZ463:BZ474)</f>
        <v>44977</v>
      </c>
      <c r="CD474">
        <f t="shared" ref="CD474" si="957">SUM(H463:H474)</f>
        <v>40023</v>
      </c>
      <c r="CE474">
        <f t="shared" ref="CE474" si="958">SUM(AN463:AN474)</f>
        <v>20974</v>
      </c>
      <c r="CF474">
        <f t="shared" ref="CF474" si="959">SUM(AT463:AT474)</f>
        <v>9914</v>
      </c>
      <c r="CG474">
        <f t="shared" ref="CG474" si="960">SUM(F463:F474)</f>
        <v>7277</v>
      </c>
      <c r="CH474">
        <f t="shared" ref="CH474" si="961">SUM(O463:O474)</f>
        <v>6151</v>
      </c>
      <c r="CZ474" s="82">
        <v>44440</v>
      </c>
      <c r="DA474" s="6">
        <f t="shared" ref="DA474" si="962">AVERAGE(BS439:BS474)</f>
        <v>12437.222222222223</v>
      </c>
      <c r="DB474" s="6">
        <f t="shared" ref="DB474" si="963">AVERAGE(BS463:BS474)</f>
        <v>14586.833333333334</v>
      </c>
      <c r="DC474" s="84">
        <f t="shared" ref="DC474" si="964">BS474</f>
        <v>17990</v>
      </c>
    </row>
    <row r="475" spans="2:107" x14ac:dyDescent="0.3">
      <c r="B475" s="58">
        <v>44470</v>
      </c>
      <c r="C475" t="s">
        <v>440</v>
      </c>
      <c r="D475">
        <v>103</v>
      </c>
      <c r="E475">
        <v>255</v>
      </c>
      <c r="F475">
        <v>722</v>
      </c>
      <c r="G475">
        <v>76</v>
      </c>
      <c r="H475">
        <v>3920</v>
      </c>
      <c r="I475">
        <v>582</v>
      </c>
      <c r="J475">
        <v>86</v>
      </c>
      <c r="K475">
        <v>12</v>
      </c>
      <c r="L475">
        <v>694</v>
      </c>
      <c r="M475">
        <v>272</v>
      </c>
      <c r="N475">
        <v>252</v>
      </c>
      <c r="O475">
        <v>581</v>
      </c>
      <c r="P475">
        <v>429</v>
      </c>
      <c r="Q475">
        <v>161</v>
      </c>
      <c r="R475">
        <v>109</v>
      </c>
      <c r="S475">
        <v>119</v>
      </c>
      <c r="T475">
        <v>75</v>
      </c>
      <c r="U475">
        <v>109</v>
      </c>
      <c r="V475">
        <v>34</v>
      </c>
      <c r="W475">
        <v>187</v>
      </c>
      <c r="X475">
        <v>283</v>
      </c>
      <c r="Y475">
        <v>251</v>
      </c>
      <c r="Z475">
        <v>231</v>
      </c>
      <c r="AA475">
        <v>49</v>
      </c>
      <c r="AB475">
        <v>177</v>
      </c>
      <c r="AC475">
        <v>237</v>
      </c>
      <c r="AD475">
        <v>45</v>
      </c>
      <c r="AE475">
        <v>401</v>
      </c>
      <c r="AF475">
        <v>47</v>
      </c>
      <c r="AG475">
        <v>196</v>
      </c>
      <c r="AH475">
        <v>124</v>
      </c>
      <c r="AI475">
        <v>418</v>
      </c>
      <c r="AJ475">
        <v>297</v>
      </c>
      <c r="AK475">
        <v>54</v>
      </c>
      <c r="AL475">
        <v>223</v>
      </c>
      <c r="AM475">
        <v>109</v>
      </c>
      <c r="AN475">
        <v>1877</v>
      </c>
      <c r="AO475">
        <v>263</v>
      </c>
      <c r="AP475">
        <v>25</v>
      </c>
      <c r="AQ475">
        <v>101</v>
      </c>
      <c r="AR475">
        <v>40</v>
      </c>
      <c r="AS475">
        <v>190</v>
      </c>
      <c r="AT475">
        <v>1029</v>
      </c>
      <c r="AU475">
        <v>321</v>
      </c>
      <c r="AV475">
        <v>26</v>
      </c>
      <c r="AW475">
        <v>343</v>
      </c>
      <c r="AX475">
        <v>0</v>
      </c>
      <c r="AY475">
        <v>16</v>
      </c>
      <c r="AZ475">
        <v>164</v>
      </c>
      <c r="BA475">
        <v>53</v>
      </c>
      <c r="BB475">
        <v>46</v>
      </c>
      <c r="BC475">
        <v>0</v>
      </c>
      <c r="BD475">
        <v>0</v>
      </c>
      <c r="BE475">
        <v>0</v>
      </c>
      <c r="BF475">
        <v>0</v>
      </c>
      <c r="BG475">
        <v>0</v>
      </c>
      <c r="BH475">
        <v>0</v>
      </c>
      <c r="BI475">
        <v>0</v>
      </c>
      <c r="BJ475">
        <v>0</v>
      </c>
      <c r="BK475">
        <v>0</v>
      </c>
      <c r="BL475">
        <v>0</v>
      </c>
      <c r="BM475">
        <v>0</v>
      </c>
      <c r="BN475">
        <v>0</v>
      </c>
      <c r="BO475">
        <v>184</v>
      </c>
      <c r="BP475">
        <v>0</v>
      </c>
      <c r="BQ475" s="3">
        <f t="shared" si="831"/>
        <v>1116</v>
      </c>
      <c r="BR475" s="24">
        <v>17714</v>
      </c>
      <c r="BS475" s="3">
        <f t="shared" si="938"/>
        <v>17714</v>
      </c>
      <c r="BT475" s="3">
        <v>0</v>
      </c>
      <c r="BU475" s="40">
        <v>44500</v>
      </c>
      <c r="BW475">
        <f t="shared" ref="BW475:BW476" si="965">SUM(BR464:BR475)</f>
        <v>176696</v>
      </c>
      <c r="BX475" s="25">
        <f t="shared" ref="BX475:BX476" si="966">(BW475/BW463)-1</f>
        <v>0.61269006808681525</v>
      </c>
      <c r="BY475" s="41">
        <v>14436</v>
      </c>
      <c r="BZ475" s="37">
        <f t="shared" ref="BZ475:BZ476" si="967">BR475-BY475</f>
        <v>3278</v>
      </c>
      <c r="CA475" s="37">
        <f t="shared" ref="CA475:CA476" si="968">SUM(BZ464:BZ475)</f>
        <v>42115</v>
      </c>
      <c r="CD475">
        <f t="shared" ref="CD475:CD476" si="969">SUM(H464:H475)</f>
        <v>40348</v>
      </c>
      <c r="CE475">
        <f t="shared" ref="CE475:CE476" si="970">SUM(AN464:AN475)</f>
        <v>20966</v>
      </c>
      <c r="CF475">
        <f t="shared" ref="CF475:CF476" si="971">SUM(AT464:AT475)</f>
        <v>10003</v>
      </c>
      <c r="CG475">
        <f t="shared" ref="CG475:CG476" si="972">SUM(F464:F475)</f>
        <v>7327</v>
      </c>
      <c r="CH475">
        <f t="shared" ref="CH475:CH476" si="973">SUM(O464:O475)</f>
        <v>6140</v>
      </c>
      <c r="CZ475" s="82">
        <v>44470</v>
      </c>
      <c r="DA475" s="6">
        <f t="shared" ref="DA475:DA476" si="974">AVERAGE(BS440:BS475)</f>
        <v>12485.388888888889</v>
      </c>
      <c r="DB475" s="6">
        <f t="shared" ref="DB475:DB476" si="975">AVERAGE(BS464:BS475)</f>
        <v>14724.666666666666</v>
      </c>
      <c r="DC475" s="84">
        <f t="shared" ref="DC475:DC476" si="976">BS475</f>
        <v>17714</v>
      </c>
    </row>
    <row r="476" spans="2:107" x14ac:dyDescent="0.3">
      <c r="B476" s="58">
        <v>44501</v>
      </c>
      <c r="C476" t="s">
        <v>441</v>
      </c>
      <c r="D476">
        <v>59</v>
      </c>
      <c r="E476">
        <v>215</v>
      </c>
      <c r="F476">
        <v>579</v>
      </c>
      <c r="G476">
        <v>54</v>
      </c>
      <c r="H476">
        <v>3017</v>
      </c>
      <c r="I476">
        <v>479</v>
      </c>
      <c r="J476">
        <v>51</v>
      </c>
      <c r="K476">
        <v>13</v>
      </c>
      <c r="L476">
        <v>530</v>
      </c>
      <c r="M476">
        <v>243</v>
      </c>
      <c r="N476">
        <v>213</v>
      </c>
      <c r="O476">
        <v>436</v>
      </c>
      <c r="P476">
        <v>307</v>
      </c>
      <c r="Q476">
        <v>118</v>
      </c>
      <c r="R476">
        <v>82</v>
      </c>
      <c r="S476">
        <v>85</v>
      </c>
      <c r="T476">
        <v>54</v>
      </c>
      <c r="U476">
        <v>75</v>
      </c>
      <c r="V476">
        <v>35</v>
      </c>
      <c r="W476">
        <v>145</v>
      </c>
      <c r="X476">
        <v>192</v>
      </c>
      <c r="Y476">
        <v>190</v>
      </c>
      <c r="Z476">
        <v>159</v>
      </c>
      <c r="AA476">
        <v>29</v>
      </c>
      <c r="AB476">
        <v>130</v>
      </c>
      <c r="AC476">
        <v>143</v>
      </c>
      <c r="AD476">
        <v>52</v>
      </c>
      <c r="AE476">
        <v>320</v>
      </c>
      <c r="AF476">
        <v>22</v>
      </c>
      <c r="AG476">
        <v>156</v>
      </c>
      <c r="AH476">
        <v>96</v>
      </c>
      <c r="AI476">
        <v>328</v>
      </c>
      <c r="AJ476">
        <v>213</v>
      </c>
      <c r="AK476">
        <v>44</v>
      </c>
      <c r="AL476">
        <v>178</v>
      </c>
      <c r="AM476">
        <v>70</v>
      </c>
      <c r="AN476">
        <v>1621</v>
      </c>
      <c r="AO476">
        <v>196</v>
      </c>
      <c r="AP476">
        <v>16</v>
      </c>
      <c r="AQ476">
        <v>83</v>
      </c>
      <c r="AR476">
        <v>32</v>
      </c>
      <c r="AS476">
        <v>111</v>
      </c>
      <c r="AT476">
        <v>821</v>
      </c>
      <c r="AU476">
        <v>236</v>
      </c>
      <c r="AV476">
        <v>23</v>
      </c>
      <c r="AW476">
        <v>276</v>
      </c>
      <c r="AX476">
        <v>0</v>
      </c>
      <c r="AY476">
        <v>21</v>
      </c>
      <c r="AZ476">
        <v>140</v>
      </c>
      <c r="BA476">
        <v>42</v>
      </c>
      <c r="BB476">
        <v>48</v>
      </c>
      <c r="BC476">
        <v>0</v>
      </c>
      <c r="BD476">
        <v>0</v>
      </c>
      <c r="BE476">
        <v>0</v>
      </c>
      <c r="BF476">
        <v>0</v>
      </c>
      <c r="BG476">
        <v>0</v>
      </c>
      <c r="BH476">
        <v>0</v>
      </c>
      <c r="BI476">
        <v>0</v>
      </c>
      <c r="BJ476">
        <v>0</v>
      </c>
      <c r="BK476">
        <v>0</v>
      </c>
      <c r="BL476">
        <v>0</v>
      </c>
      <c r="BM476">
        <v>0</v>
      </c>
      <c r="BN476">
        <v>0</v>
      </c>
      <c r="BO476">
        <v>135</v>
      </c>
      <c r="BP476">
        <v>0</v>
      </c>
      <c r="BQ476" s="3">
        <f t="shared" si="831"/>
        <v>917</v>
      </c>
      <c r="BR476" s="24">
        <v>13830</v>
      </c>
      <c r="BS476" s="3">
        <f t="shared" si="938"/>
        <v>13830</v>
      </c>
      <c r="BT476" s="3">
        <v>0</v>
      </c>
      <c r="BU476" s="40">
        <v>44530</v>
      </c>
      <c r="BW476">
        <f t="shared" si="965"/>
        <v>178677</v>
      </c>
      <c r="BX476" s="25">
        <f t="shared" si="966"/>
        <v>0.63193226654975887</v>
      </c>
      <c r="BY476" s="41">
        <v>9525</v>
      </c>
      <c r="BZ476" s="37">
        <f t="shared" si="967"/>
        <v>4305</v>
      </c>
      <c r="CA476" s="37">
        <f t="shared" si="968"/>
        <v>41364</v>
      </c>
      <c r="CD476">
        <f t="shared" si="969"/>
        <v>40599</v>
      </c>
      <c r="CE476">
        <f t="shared" si="970"/>
        <v>21096</v>
      </c>
      <c r="CF476">
        <f t="shared" si="971"/>
        <v>10203</v>
      </c>
      <c r="CG476">
        <f t="shared" si="972"/>
        <v>7437</v>
      </c>
      <c r="CH476">
        <f t="shared" si="973"/>
        <v>6136</v>
      </c>
      <c r="CZ476" s="82">
        <v>44501</v>
      </c>
      <c r="DA476" s="6">
        <f t="shared" si="974"/>
        <v>12543.138888888889</v>
      </c>
      <c r="DB476" s="6">
        <f t="shared" si="975"/>
        <v>14889.75</v>
      </c>
      <c r="DC476" s="84">
        <f t="shared" si="976"/>
        <v>13830</v>
      </c>
    </row>
    <row r="477" spans="2:107" x14ac:dyDescent="0.3">
      <c r="B477" s="58">
        <v>44531</v>
      </c>
      <c r="C477" t="s">
        <v>442</v>
      </c>
      <c r="D477">
        <v>72</v>
      </c>
      <c r="E477">
        <v>207</v>
      </c>
      <c r="F477">
        <v>579</v>
      </c>
      <c r="G477">
        <v>42</v>
      </c>
      <c r="H477">
        <v>3171</v>
      </c>
      <c r="I477">
        <v>436</v>
      </c>
      <c r="J477">
        <v>71</v>
      </c>
      <c r="K477">
        <v>19</v>
      </c>
      <c r="L477">
        <v>520</v>
      </c>
      <c r="M477">
        <v>216</v>
      </c>
      <c r="N477">
        <v>197</v>
      </c>
      <c r="O477">
        <v>516</v>
      </c>
      <c r="P477">
        <v>339</v>
      </c>
      <c r="Q477">
        <v>92</v>
      </c>
      <c r="R477">
        <v>93</v>
      </c>
      <c r="S477">
        <v>89</v>
      </c>
      <c r="T477">
        <v>46</v>
      </c>
      <c r="U477">
        <v>77</v>
      </c>
      <c r="V477">
        <v>26</v>
      </c>
      <c r="W477">
        <v>139</v>
      </c>
      <c r="X477">
        <v>190</v>
      </c>
      <c r="Y477">
        <v>203</v>
      </c>
      <c r="Z477">
        <v>146</v>
      </c>
      <c r="AA477">
        <v>29</v>
      </c>
      <c r="AB477">
        <v>134</v>
      </c>
      <c r="AC477">
        <v>179</v>
      </c>
      <c r="AD477">
        <v>62</v>
      </c>
      <c r="AE477">
        <v>316</v>
      </c>
      <c r="AF477">
        <v>44</v>
      </c>
      <c r="AG477">
        <v>170</v>
      </c>
      <c r="AH477">
        <v>99</v>
      </c>
      <c r="AI477">
        <v>315</v>
      </c>
      <c r="AJ477">
        <v>239</v>
      </c>
      <c r="AK477">
        <v>44</v>
      </c>
      <c r="AL477">
        <v>183</v>
      </c>
      <c r="AM477">
        <v>95</v>
      </c>
      <c r="AN477">
        <v>1740</v>
      </c>
      <c r="AO477">
        <v>195</v>
      </c>
      <c r="AP477">
        <v>15</v>
      </c>
      <c r="AQ477">
        <v>85</v>
      </c>
      <c r="AR477">
        <v>30</v>
      </c>
      <c r="AS477">
        <v>109</v>
      </c>
      <c r="AT477">
        <v>841</v>
      </c>
      <c r="AU477">
        <v>256</v>
      </c>
      <c r="AV477">
        <v>19</v>
      </c>
      <c r="AW477">
        <v>259</v>
      </c>
      <c r="AX477">
        <v>0</v>
      </c>
      <c r="AY477">
        <v>8</v>
      </c>
      <c r="AZ477">
        <v>133</v>
      </c>
      <c r="BA477">
        <v>34</v>
      </c>
      <c r="BB477">
        <v>52</v>
      </c>
      <c r="BC477">
        <v>0</v>
      </c>
      <c r="BD477">
        <v>0</v>
      </c>
      <c r="BE477">
        <v>0</v>
      </c>
      <c r="BF477">
        <v>0</v>
      </c>
      <c r="BG477">
        <v>0</v>
      </c>
      <c r="BH477">
        <v>0</v>
      </c>
      <c r="BI477">
        <v>0</v>
      </c>
      <c r="BJ477">
        <v>0</v>
      </c>
      <c r="BK477">
        <v>0</v>
      </c>
      <c r="BL477">
        <v>0</v>
      </c>
      <c r="BM477">
        <v>0</v>
      </c>
      <c r="BN477">
        <v>0</v>
      </c>
      <c r="BO477">
        <v>142</v>
      </c>
      <c r="BP477">
        <v>0</v>
      </c>
      <c r="BQ477" s="3">
        <f t="shared" si="831"/>
        <v>929</v>
      </c>
      <c r="BR477" s="24">
        <v>14242</v>
      </c>
      <c r="BS477" s="3">
        <f t="shared" si="938"/>
        <v>14242</v>
      </c>
      <c r="BT477" s="3">
        <v>0</v>
      </c>
      <c r="BU477" s="40">
        <v>44561</v>
      </c>
      <c r="BW477">
        <f t="shared" ref="BW477" si="977">SUM(BR466:BR477)</f>
        <v>179501</v>
      </c>
      <c r="BX477" s="25">
        <f t="shared" ref="BX477" si="978">(BW477/BW465)-1</f>
        <v>0.60759641046767809</v>
      </c>
      <c r="BY477" s="41">
        <v>9202</v>
      </c>
      <c r="BZ477" s="37">
        <f t="shared" ref="BZ477" si="979">BR477-BY477</f>
        <v>5040</v>
      </c>
      <c r="CA477" s="37">
        <f t="shared" ref="CA477" si="980">SUM(BZ466:BZ477)</f>
        <v>43491</v>
      </c>
      <c r="CD477">
        <f t="shared" ref="CD477" si="981">SUM(H466:H477)</f>
        <v>40548</v>
      </c>
      <c r="CE477">
        <f t="shared" ref="CE477" si="982">SUM(AN466:AN477)</f>
        <v>21032</v>
      </c>
      <c r="CF477">
        <f t="shared" ref="CF477" si="983">SUM(AT466:AT477)</f>
        <v>10328</v>
      </c>
      <c r="CG477">
        <f t="shared" ref="CG477" si="984">SUM(F466:F477)</f>
        <v>7532</v>
      </c>
      <c r="CH477">
        <f t="shared" ref="CH477" si="985">SUM(O466:O477)</f>
        <v>6183</v>
      </c>
      <c r="CZ477" s="82">
        <v>44531</v>
      </c>
      <c r="DA477" s="6">
        <f t="shared" ref="DA477" si="986">AVERAGE(BS442:BS477)</f>
        <v>12643.972222222223</v>
      </c>
      <c r="DB477" s="6">
        <f t="shared" ref="DB477" si="987">AVERAGE(BS466:BS477)</f>
        <v>14958.416666666666</v>
      </c>
      <c r="DC477" s="84">
        <f t="shared" ref="DC477" si="988">BS477</f>
        <v>14242</v>
      </c>
    </row>
    <row r="478" spans="2:107" x14ac:dyDescent="0.3">
      <c r="B478" s="58">
        <v>44562</v>
      </c>
      <c r="C478" t="s">
        <v>443</v>
      </c>
      <c r="D478">
        <v>59</v>
      </c>
      <c r="E478">
        <v>211</v>
      </c>
      <c r="F478">
        <v>544</v>
      </c>
      <c r="G478">
        <v>48</v>
      </c>
      <c r="H478">
        <v>3110</v>
      </c>
      <c r="I478">
        <v>443</v>
      </c>
      <c r="J478">
        <v>59</v>
      </c>
      <c r="K478">
        <v>24</v>
      </c>
      <c r="L478">
        <v>537</v>
      </c>
      <c r="M478">
        <v>248</v>
      </c>
      <c r="N478">
        <v>217</v>
      </c>
      <c r="O478">
        <v>473</v>
      </c>
      <c r="P478">
        <v>302</v>
      </c>
      <c r="Q478">
        <v>98</v>
      </c>
      <c r="R478">
        <v>70</v>
      </c>
      <c r="S478">
        <v>70</v>
      </c>
      <c r="T478">
        <v>56</v>
      </c>
      <c r="U478">
        <v>82</v>
      </c>
      <c r="V478">
        <v>22</v>
      </c>
      <c r="W478">
        <v>145</v>
      </c>
      <c r="X478">
        <v>178</v>
      </c>
      <c r="Y478">
        <v>190</v>
      </c>
      <c r="Z478">
        <v>151</v>
      </c>
      <c r="AA478">
        <v>35</v>
      </c>
      <c r="AB478">
        <v>134</v>
      </c>
      <c r="AC478">
        <v>174</v>
      </c>
      <c r="AD478">
        <v>65</v>
      </c>
      <c r="AE478">
        <v>307</v>
      </c>
      <c r="AF478">
        <v>27</v>
      </c>
      <c r="AG478">
        <v>134</v>
      </c>
      <c r="AH478">
        <v>93</v>
      </c>
      <c r="AI478">
        <v>327</v>
      </c>
      <c r="AJ478">
        <v>201</v>
      </c>
      <c r="AK478">
        <v>52</v>
      </c>
      <c r="AL478">
        <v>167</v>
      </c>
      <c r="AM478">
        <v>80</v>
      </c>
      <c r="AN478">
        <v>1547</v>
      </c>
      <c r="AO478">
        <v>205</v>
      </c>
      <c r="AP478">
        <v>16</v>
      </c>
      <c r="AQ478">
        <v>91</v>
      </c>
      <c r="AR478">
        <v>34</v>
      </c>
      <c r="AS478">
        <v>140</v>
      </c>
      <c r="AT478">
        <v>794</v>
      </c>
      <c r="AU478">
        <v>228</v>
      </c>
      <c r="AV478">
        <v>11</v>
      </c>
      <c r="AW478">
        <v>248</v>
      </c>
      <c r="AX478">
        <v>0</v>
      </c>
      <c r="AY478">
        <v>15</v>
      </c>
      <c r="AZ478">
        <v>104</v>
      </c>
      <c r="BA478">
        <v>38</v>
      </c>
      <c r="BB478">
        <v>49</v>
      </c>
      <c r="BC478">
        <v>0</v>
      </c>
      <c r="BD478">
        <v>0</v>
      </c>
      <c r="BE478">
        <v>0</v>
      </c>
      <c r="BF478">
        <v>0</v>
      </c>
      <c r="BG478">
        <v>0</v>
      </c>
      <c r="BH478">
        <v>0</v>
      </c>
      <c r="BI478">
        <v>0</v>
      </c>
      <c r="BJ478">
        <v>0</v>
      </c>
      <c r="BK478">
        <v>0</v>
      </c>
      <c r="BL478">
        <v>0</v>
      </c>
      <c r="BM478">
        <v>0</v>
      </c>
      <c r="BN478">
        <v>0</v>
      </c>
      <c r="BO478">
        <v>154</v>
      </c>
      <c r="BP478">
        <v>0</v>
      </c>
      <c r="BQ478" s="3">
        <f t="shared" si="831"/>
        <v>932</v>
      </c>
      <c r="BR478" s="24">
        <v>13739</v>
      </c>
      <c r="BS478" s="3">
        <f t="shared" si="938"/>
        <v>13739</v>
      </c>
      <c r="BT478" s="3">
        <v>0</v>
      </c>
      <c r="BU478" s="40">
        <v>44592</v>
      </c>
      <c r="BW478">
        <f t="shared" ref="BW478" si="989">SUM(BR467:BR478)</f>
        <v>181825</v>
      </c>
      <c r="BX478" s="25">
        <f t="shared" ref="BX478" si="990">(BW478/BW466)-1</f>
        <v>0.6519033342418461</v>
      </c>
      <c r="BY478" s="41">
        <v>9185</v>
      </c>
      <c r="BZ478" s="37">
        <f t="shared" ref="BZ478" si="991">BR478-BY478</f>
        <v>4554</v>
      </c>
      <c r="CA478" s="37">
        <f t="shared" ref="CA478" si="992">SUM(BZ467:BZ478)</f>
        <v>45502</v>
      </c>
      <c r="CD478">
        <f t="shared" ref="CD478" si="993">SUM(H467:H478)</f>
        <v>40967</v>
      </c>
      <c r="CE478">
        <f t="shared" ref="CE478" si="994">SUM(AN467:AN478)</f>
        <v>21106</v>
      </c>
      <c r="CF478">
        <f t="shared" ref="CF478" si="995">SUM(AT467:AT478)</f>
        <v>10535</v>
      </c>
      <c r="CG478">
        <f t="shared" ref="CG478" si="996">SUM(F467:F478)</f>
        <v>7618</v>
      </c>
      <c r="CH478">
        <f t="shared" ref="CH478" si="997">SUM(O467:O478)</f>
        <v>6237</v>
      </c>
      <c r="CZ478" s="82">
        <v>44562</v>
      </c>
      <c r="DA478" s="6">
        <f t="shared" ref="DA478" si="998">AVERAGE(BS443:BS478)</f>
        <v>12666.916666666666</v>
      </c>
      <c r="DB478" s="6">
        <f t="shared" ref="DB478" si="999">AVERAGE(BS467:BS478)</f>
        <v>15152.083333333334</v>
      </c>
      <c r="DC478" s="84">
        <f t="shared" ref="DC478" si="1000">BS478</f>
        <v>13739</v>
      </c>
    </row>
    <row r="479" spans="2:107" x14ac:dyDescent="0.3">
      <c r="B479" s="58">
        <v>44593</v>
      </c>
      <c r="C479" t="s">
        <v>444</v>
      </c>
      <c r="D479">
        <v>53</v>
      </c>
      <c r="E479">
        <v>181</v>
      </c>
      <c r="F479">
        <v>512</v>
      </c>
      <c r="G479">
        <v>60</v>
      </c>
      <c r="H479">
        <v>2751</v>
      </c>
      <c r="I479">
        <v>401</v>
      </c>
      <c r="J479">
        <v>51</v>
      </c>
      <c r="K479">
        <v>17</v>
      </c>
      <c r="L479">
        <v>544</v>
      </c>
      <c r="M479">
        <v>235</v>
      </c>
      <c r="N479">
        <v>240</v>
      </c>
      <c r="O479">
        <v>448</v>
      </c>
      <c r="P479">
        <v>263</v>
      </c>
      <c r="Q479">
        <v>115</v>
      </c>
      <c r="R479">
        <v>78</v>
      </c>
      <c r="S479">
        <v>93</v>
      </c>
      <c r="T479">
        <v>53</v>
      </c>
      <c r="U479">
        <v>67</v>
      </c>
      <c r="V479">
        <v>22</v>
      </c>
      <c r="W479">
        <v>129</v>
      </c>
      <c r="X479">
        <v>196</v>
      </c>
      <c r="Y479">
        <v>174</v>
      </c>
      <c r="Z479">
        <v>128</v>
      </c>
      <c r="AA479">
        <v>28</v>
      </c>
      <c r="AB479">
        <v>141</v>
      </c>
      <c r="AC479">
        <v>183</v>
      </c>
      <c r="AD479">
        <v>54</v>
      </c>
      <c r="AE479">
        <v>262</v>
      </c>
      <c r="AF479">
        <v>41</v>
      </c>
      <c r="AG479">
        <v>165</v>
      </c>
      <c r="AH479">
        <v>91</v>
      </c>
      <c r="AI479">
        <v>310</v>
      </c>
      <c r="AJ479">
        <v>174</v>
      </c>
      <c r="AK479">
        <v>35</v>
      </c>
      <c r="AL479">
        <v>162</v>
      </c>
      <c r="AM479">
        <v>92</v>
      </c>
      <c r="AN479">
        <v>1415</v>
      </c>
      <c r="AO479">
        <v>184</v>
      </c>
      <c r="AP479">
        <v>11</v>
      </c>
      <c r="AQ479">
        <v>105</v>
      </c>
      <c r="AR479">
        <v>35</v>
      </c>
      <c r="AS479">
        <v>113</v>
      </c>
      <c r="AT479">
        <v>711</v>
      </c>
      <c r="AU479">
        <v>229</v>
      </c>
      <c r="AV479">
        <v>17</v>
      </c>
      <c r="AW479">
        <v>247</v>
      </c>
      <c r="AX479">
        <v>0</v>
      </c>
      <c r="AY479">
        <v>12</v>
      </c>
      <c r="AZ479">
        <v>91</v>
      </c>
      <c r="BA479">
        <v>41</v>
      </c>
      <c r="BB479">
        <v>21</v>
      </c>
      <c r="BC479">
        <v>0</v>
      </c>
      <c r="BD479">
        <v>0</v>
      </c>
      <c r="BE479">
        <v>0</v>
      </c>
      <c r="BF479">
        <v>0</v>
      </c>
      <c r="BG479">
        <v>0</v>
      </c>
      <c r="BH479">
        <v>0</v>
      </c>
      <c r="BI479">
        <v>0</v>
      </c>
      <c r="BJ479">
        <v>0</v>
      </c>
      <c r="BK479">
        <v>0</v>
      </c>
      <c r="BL479">
        <v>0</v>
      </c>
      <c r="BM479">
        <v>0</v>
      </c>
      <c r="BN479">
        <v>0</v>
      </c>
      <c r="BO479">
        <v>123</v>
      </c>
      <c r="BP479">
        <v>0</v>
      </c>
      <c r="BQ479" s="3">
        <f t="shared" si="831"/>
        <v>875</v>
      </c>
      <c r="BR479" s="24">
        <v>12779</v>
      </c>
      <c r="BS479" s="3">
        <f t="shared" si="938"/>
        <v>12779</v>
      </c>
      <c r="BT479" s="3">
        <v>0</v>
      </c>
      <c r="BU479" s="40">
        <v>44620</v>
      </c>
      <c r="BW479">
        <f t="shared" ref="BW479:BW480" si="1001">SUM(BR468:BR479)</f>
        <v>183258</v>
      </c>
      <c r="BX479" s="25">
        <f t="shared" ref="BX479:BX480" si="1002">(BW479/BW467)-1</f>
        <v>0.68915393903641786</v>
      </c>
      <c r="BY479" s="41">
        <v>8756</v>
      </c>
      <c r="BZ479" s="37">
        <f t="shared" ref="BZ479:BZ480" si="1003">BR479-BY479</f>
        <v>4023</v>
      </c>
      <c r="CA479" s="37">
        <f t="shared" ref="CA479:CA480" si="1004">SUM(BZ468:BZ479)</f>
        <v>44943</v>
      </c>
      <c r="CD479">
        <f t="shared" ref="CD479:CD480" si="1005">SUM(H468:H479)</f>
        <v>41019</v>
      </c>
      <c r="CE479">
        <f t="shared" ref="CE479:CE480" si="1006">SUM(AN468:AN479)</f>
        <v>21125</v>
      </c>
      <c r="CF479">
        <f t="shared" ref="CF479:CF480" si="1007">SUM(AT468:AT479)</f>
        <v>10579</v>
      </c>
      <c r="CG479">
        <f t="shared" ref="CG479:CG480" si="1008">SUM(F468:F479)</f>
        <v>7673</v>
      </c>
      <c r="CH479">
        <f t="shared" ref="CH479:CH480" si="1009">SUM(O468:O479)</f>
        <v>6236</v>
      </c>
      <c r="CZ479" s="82">
        <v>44593</v>
      </c>
      <c r="DA479" s="6">
        <f t="shared" ref="DA479:DA480" si="1010">AVERAGE(BS444:BS479)</f>
        <v>12751.916666666666</v>
      </c>
      <c r="DB479" s="6">
        <f t="shared" ref="DB479:DB480" si="1011">AVERAGE(BS468:BS479)</f>
        <v>15271.5</v>
      </c>
      <c r="DC479" s="84">
        <f t="shared" ref="DC479:DC480" si="1012">BS479</f>
        <v>12779</v>
      </c>
    </row>
    <row r="480" spans="2:107" x14ac:dyDescent="0.3">
      <c r="B480" s="58">
        <v>44621</v>
      </c>
      <c r="C480" t="s">
        <v>445</v>
      </c>
      <c r="D480">
        <v>94</v>
      </c>
      <c r="E480">
        <v>212</v>
      </c>
      <c r="F480">
        <v>604</v>
      </c>
      <c r="G480">
        <v>58</v>
      </c>
      <c r="H480">
        <v>3334</v>
      </c>
      <c r="I480">
        <v>436</v>
      </c>
      <c r="J480">
        <v>75</v>
      </c>
      <c r="K480">
        <v>13</v>
      </c>
      <c r="L480">
        <v>681</v>
      </c>
      <c r="M480">
        <v>247</v>
      </c>
      <c r="N480">
        <v>269</v>
      </c>
      <c r="O480">
        <v>597</v>
      </c>
      <c r="P480">
        <v>301</v>
      </c>
      <c r="Q480">
        <v>141</v>
      </c>
      <c r="R480">
        <v>78</v>
      </c>
      <c r="S480">
        <v>116</v>
      </c>
      <c r="T480">
        <v>73</v>
      </c>
      <c r="U480">
        <v>91</v>
      </c>
      <c r="V480">
        <v>36</v>
      </c>
      <c r="W480">
        <v>157</v>
      </c>
      <c r="X480">
        <v>202</v>
      </c>
      <c r="Y480">
        <v>208</v>
      </c>
      <c r="Z480">
        <v>149</v>
      </c>
      <c r="AA480">
        <v>33</v>
      </c>
      <c r="AB480">
        <v>116</v>
      </c>
      <c r="AC480">
        <v>219</v>
      </c>
      <c r="AD480">
        <v>56</v>
      </c>
      <c r="AE480">
        <v>323</v>
      </c>
      <c r="AF480">
        <v>35</v>
      </c>
      <c r="AG480">
        <v>163</v>
      </c>
      <c r="AH480">
        <v>104</v>
      </c>
      <c r="AI480">
        <v>311</v>
      </c>
      <c r="AJ480">
        <v>199</v>
      </c>
      <c r="AK480">
        <v>32</v>
      </c>
      <c r="AL480">
        <v>243</v>
      </c>
      <c r="AM480">
        <v>104</v>
      </c>
      <c r="AN480">
        <v>1799</v>
      </c>
      <c r="AO480">
        <v>237</v>
      </c>
      <c r="AP480">
        <v>8</v>
      </c>
      <c r="AQ480">
        <v>98</v>
      </c>
      <c r="AR480">
        <v>26</v>
      </c>
      <c r="AS480">
        <v>130</v>
      </c>
      <c r="AT480">
        <v>906</v>
      </c>
      <c r="AU480">
        <v>280</v>
      </c>
      <c r="AV480">
        <v>20</v>
      </c>
      <c r="AW480">
        <v>246</v>
      </c>
      <c r="AX480">
        <v>0</v>
      </c>
      <c r="AY480">
        <v>18</v>
      </c>
      <c r="AZ480">
        <v>140</v>
      </c>
      <c r="BA480">
        <v>60</v>
      </c>
      <c r="BB480">
        <v>28</v>
      </c>
      <c r="BC480">
        <v>0</v>
      </c>
      <c r="BD480">
        <v>0</v>
      </c>
      <c r="BE480">
        <v>0</v>
      </c>
      <c r="BF480">
        <v>0</v>
      </c>
      <c r="BG480">
        <v>0</v>
      </c>
      <c r="BH480">
        <v>0</v>
      </c>
      <c r="BI480">
        <v>0</v>
      </c>
      <c r="BJ480">
        <v>0</v>
      </c>
      <c r="BK480">
        <v>0</v>
      </c>
      <c r="BL480">
        <v>0</v>
      </c>
      <c r="BM480">
        <v>0</v>
      </c>
      <c r="BN480">
        <v>0</v>
      </c>
      <c r="BO480">
        <v>174</v>
      </c>
      <c r="BP480">
        <v>0</v>
      </c>
      <c r="BQ480" s="3">
        <f t="shared" si="831"/>
        <v>1129</v>
      </c>
      <c r="BR480" s="24">
        <v>15409</v>
      </c>
      <c r="BS480" s="3">
        <f t="shared" si="938"/>
        <v>15409</v>
      </c>
      <c r="BT480" s="3">
        <v>0</v>
      </c>
      <c r="BU480" s="40">
        <v>44651</v>
      </c>
      <c r="BW480">
        <f t="shared" si="1001"/>
        <v>184618</v>
      </c>
      <c r="BX480" s="25">
        <f t="shared" si="1002"/>
        <v>0.60292074737792589</v>
      </c>
      <c r="BY480" s="41">
        <v>11264</v>
      </c>
      <c r="BZ480" s="37">
        <f t="shared" si="1003"/>
        <v>4145</v>
      </c>
      <c r="CA480" s="37">
        <f t="shared" si="1004"/>
        <v>47888</v>
      </c>
      <c r="CD480">
        <f t="shared" si="1005"/>
        <v>41220</v>
      </c>
      <c r="CE480">
        <f t="shared" si="1006"/>
        <v>20949</v>
      </c>
      <c r="CF480">
        <f t="shared" si="1007"/>
        <v>10751</v>
      </c>
      <c r="CG480">
        <f t="shared" si="1008"/>
        <v>7660</v>
      </c>
      <c r="CH480">
        <f t="shared" si="1009"/>
        <v>6310</v>
      </c>
      <c r="CZ480" s="82">
        <v>44621</v>
      </c>
      <c r="DA480" s="6">
        <f t="shared" si="1010"/>
        <v>12805.972222222223</v>
      </c>
      <c r="DB480" s="6">
        <f t="shared" si="1011"/>
        <v>15384.833333333334</v>
      </c>
      <c r="DC480" s="84">
        <f t="shared" si="1012"/>
        <v>15409</v>
      </c>
    </row>
    <row r="481" spans="2:107" x14ac:dyDescent="0.3">
      <c r="B481" s="58">
        <v>44652</v>
      </c>
      <c r="C481" t="s">
        <v>446</v>
      </c>
      <c r="D481">
        <v>70</v>
      </c>
      <c r="E481">
        <v>166</v>
      </c>
      <c r="F481">
        <v>598</v>
      </c>
      <c r="G481">
        <v>56</v>
      </c>
      <c r="H481">
        <v>2807</v>
      </c>
      <c r="I481">
        <v>430</v>
      </c>
      <c r="J481">
        <v>52</v>
      </c>
      <c r="K481">
        <v>13</v>
      </c>
      <c r="L481">
        <v>589</v>
      </c>
      <c r="M481">
        <v>224</v>
      </c>
      <c r="N481">
        <v>200</v>
      </c>
      <c r="O481">
        <v>423</v>
      </c>
      <c r="P481">
        <v>307</v>
      </c>
      <c r="Q481">
        <v>119</v>
      </c>
      <c r="R481">
        <v>64</v>
      </c>
      <c r="S481">
        <v>72</v>
      </c>
      <c r="T481">
        <v>59</v>
      </c>
      <c r="U481">
        <v>85</v>
      </c>
      <c r="V481">
        <v>15</v>
      </c>
      <c r="W481">
        <v>145</v>
      </c>
      <c r="X481">
        <v>196</v>
      </c>
      <c r="Y481">
        <v>180</v>
      </c>
      <c r="Z481">
        <v>140</v>
      </c>
      <c r="AA481">
        <v>32</v>
      </c>
      <c r="AB481">
        <v>137</v>
      </c>
      <c r="AC481">
        <v>180</v>
      </c>
      <c r="AD481">
        <v>50</v>
      </c>
      <c r="AE481">
        <v>316</v>
      </c>
      <c r="AF481">
        <v>28</v>
      </c>
      <c r="AG481">
        <v>139</v>
      </c>
      <c r="AH481">
        <v>88</v>
      </c>
      <c r="AI481">
        <v>292</v>
      </c>
      <c r="AJ481">
        <v>207</v>
      </c>
      <c r="AK481">
        <v>34</v>
      </c>
      <c r="AL481">
        <v>141</v>
      </c>
      <c r="AM481">
        <v>74</v>
      </c>
      <c r="AN481">
        <v>1535</v>
      </c>
      <c r="AO481">
        <v>175</v>
      </c>
      <c r="AP481">
        <v>14</v>
      </c>
      <c r="AQ481">
        <v>94</v>
      </c>
      <c r="AR481">
        <v>23</v>
      </c>
      <c r="AS481">
        <v>129</v>
      </c>
      <c r="AT481">
        <v>788</v>
      </c>
      <c r="AU481">
        <v>250</v>
      </c>
      <c r="AV481">
        <v>21</v>
      </c>
      <c r="AW481">
        <v>233</v>
      </c>
      <c r="AX481">
        <v>0</v>
      </c>
      <c r="AY481">
        <v>12</v>
      </c>
      <c r="AZ481">
        <v>112</v>
      </c>
      <c r="BA481">
        <v>40</v>
      </c>
      <c r="BB481">
        <v>49</v>
      </c>
      <c r="BC481">
        <v>0</v>
      </c>
      <c r="BD481">
        <v>0</v>
      </c>
      <c r="BE481">
        <v>0</v>
      </c>
      <c r="BF481">
        <v>0</v>
      </c>
      <c r="BG481">
        <v>0</v>
      </c>
      <c r="BH481">
        <v>0</v>
      </c>
      <c r="BI481">
        <v>0</v>
      </c>
      <c r="BJ481">
        <v>0</v>
      </c>
      <c r="BK481">
        <v>0</v>
      </c>
      <c r="BL481">
        <v>0</v>
      </c>
      <c r="BM481">
        <v>0</v>
      </c>
      <c r="BN481">
        <v>0</v>
      </c>
      <c r="BO481">
        <v>154</v>
      </c>
      <c r="BP481">
        <v>0</v>
      </c>
      <c r="BQ481" s="3">
        <f t="shared" si="831"/>
        <v>1285</v>
      </c>
      <c r="BR481" s="24">
        <v>13642</v>
      </c>
      <c r="BS481" s="3">
        <f t="shared" si="938"/>
        <v>13642</v>
      </c>
      <c r="BT481" s="3">
        <v>0</v>
      </c>
      <c r="BU481" s="40">
        <v>44681</v>
      </c>
      <c r="BW481">
        <f t="shared" ref="BW481" si="1013">SUM(BR470:BR481)</f>
        <v>183710</v>
      </c>
      <c r="BX481" s="25">
        <f t="shared" ref="BX481" si="1014">(BW481/BW469)-1</f>
        <v>0.41613863065229784</v>
      </c>
      <c r="BY481" s="41">
        <v>9716</v>
      </c>
      <c r="BZ481" s="37">
        <f t="shared" ref="BZ481" si="1015">BR481-BY481</f>
        <v>3926</v>
      </c>
      <c r="CA481" s="37">
        <f t="shared" ref="CA481" si="1016">SUM(BZ470:BZ481)</f>
        <v>48743</v>
      </c>
      <c r="CD481">
        <f t="shared" ref="CD481" si="1017">SUM(H470:H481)</f>
        <v>40730</v>
      </c>
      <c r="CE481">
        <f t="shared" ref="CE481" si="1018">SUM(AN470:AN481)</f>
        <v>20602</v>
      </c>
      <c r="CF481">
        <f t="shared" ref="CF481" si="1019">SUM(AT470:AT481)</f>
        <v>10772</v>
      </c>
      <c r="CG481">
        <f t="shared" ref="CG481" si="1020">SUM(F470:F481)</f>
        <v>7661</v>
      </c>
      <c r="CH481">
        <f t="shared" ref="CH481" si="1021">SUM(O470:O481)</f>
        <v>6221</v>
      </c>
      <c r="CZ481" s="82">
        <v>44652</v>
      </c>
      <c r="DA481" s="6">
        <f t="shared" ref="DA481" si="1022">AVERAGE(BS446:BS481)</f>
        <v>12841.722222222223</v>
      </c>
      <c r="DB481" s="6">
        <f t="shared" ref="DB481" si="1023">AVERAGE(BS470:BS481)</f>
        <v>15309.166666666666</v>
      </c>
      <c r="DC481" s="84">
        <f t="shared" ref="DC481" si="1024">BS481</f>
        <v>13642</v>
      </c>
    </row>
    <row r="482" spans="2:107" x14ac:dyDescent="0.3">
      <c r="B482" s="58">
        <v>44682</v>
      </c>
      <c r="C482" t="s">
        <v>447</v>
      </c>
      <c r="D482">
        <v>51</v>
      </c>
      <c r="E482">
        <v>185</v>
      </c>
      <c r="F482">
        <v>560</v>
      </c>
      <c r="G482">
        <v>41</v>
      </c>
      <c r="H482">
        <v>2799</v>
      </c>
      <c r="I482">
        <v>422</v>
      </c>
      <c r="J482">
        <v>61</v>
      </c>
      <c r="K482">
        <v>15</v>
      </c>
      <c r="L482">
        <v>519</v>
      </c>
      <c r="M482">
        <v>205</v>
      </c>
      <c r="N482">
        <v>199</v>
      </c>
      <c r="O482">
        <v>440</v>
      </c>
      <c r="P482">
        <v>281</v>
      </c>
      <c r="Q482">
        <v>99</v>
      </c>
      <c r="R482">
        <v>74</v>
      </c>
      <c r="S482">
        <v>95</v>
      </c>
      <c r="T482">
        <v>48</v>
      </c>
      <c r="U482">
        <v>70</v>
      </c>
      <c r="V482">
        <v>21</v>
      </c>
      <c r="W482">
        <v>121</v>
      </c>
      <c r="X482">
        <v>141</v>
      </c>
      <c r="Y482">
        <v>180</v>
      </c>
      <c r="Z482">
        <v>156</v>
      </c>
      <c r="AA482">
        <v>37</v>
      </c>
      <c r="AB482">
        <v>119</v>
      </c>
      <c r="AC482">
        <v>168</v>
      </c>
      <c r="AD482">
        <v>67</v>
      </c>
      <c r="AE482">
        <v>279</v>
      </c>
      <c r="AF482">
        <v>27</v>
      </c>
      <c r="AG482">
        <v>127</v>
      </c>
      <c r="AH482">
        <v>82</v>
      </c>
      <c r="AI482">
        <v>222</v>
      </c>
      <c r="AJ482">
        <v>210</v>
      </c>
      <c r="AK482">
        <v>38</v>
      </c>
      <c r="AL482">
        <v>178</v>
      </c>
      <c r="AM482">
        <v>79</v>
      </c>
      <c r="AN482">
        <v>1433</v>
      </c>
      <c r="AO482">
        <v>196</v>
      </c>
      <c r="AP482">
        <v>15</v>
      </c>
      <c r="AQ482">
        <v>79</v>
      </c>
      <c r="AR482">
        <v>35</v>
      </c>
      <c r="AS482">
        <v>132</v>
      </c>
      <c r="AT482">
        <v>769</v>
      </c>
      <c r="AU482">
        <v>244</v>
      </c>
      <c r="AV482">
        <v>22</v>
      </c>
      <c r="AW482">
        <v>232</v>
      </c>
      <c r="AX482">
        <v>0</v>
      </c>
      <c r="AY482">
        <v>11</v>
      </c>
      <c r="AZ482">
        <v>136</v>
      </c>
      <c r="BA482">
        <v>36</v>
      </c>
      <c r="BB482">
        <v>36</v>
      </c>
      <c r="BC482">
        <v>0</v>
      </c>
      <c r="BD482">
        <v>0</v>
      </c>
      <c r="BE482">
        <v>0</v>
      </c>
      <c r="BF482">
        <v>0</v>
      </c>
      <c r="BG482">
        <v>0</v>
      </c>
      <c r="BH482">
        <v>0</v>
      </c>
      <c r="BI482">
        <v>0</v>
      </c>
      <c r="BJ482">
        <v>0</v>
      </c>
      <c r="BK482">
        <v>0</v>
      </c>
      <c r="BL482">
        <v>0</v>
      </c>
      <c r="BM482">
        <v>0</v>
      </c>
      <c r="BN482">
        <v>0</v>
      </c>
      <c r="BO482">
        <v>154</v>
      </c>
      <c r="BP482">
        <v>0</v>
      </c>
      <c r="BQ482" s="3">
        <f t="shared" si="831"/>
        <v>1477</v>
      </c>
      <c r="BR482" s="24">
        <v>13423</v>
      </c>
      <c r="BS482" s="3">
        <f t="shared" si="938"/>
        <v>13423</v>
      </c>
      <c r="BT482" s="3">
        <v>0</v>
      </c>
      <c r="BU482" s="40">
        <v>44712</v>
      </c>
      <c r="BW482">
        <f t="shared" ref="BW482" si="1025">SUM(BR471:BR482)</f>
        <v>183784</v>
      </c>
      <c r="BX482" s="25">
        <f t="shared" ref="BX482" si="1026">(BW482/BW470)-1</f>
        <v>0.28473562061348323</v>
      </c>
      <c r="BY482" s="41">
        <v>9411</v>
      </c>
      <c r="BZ482" s="37">
        <f t="shared" ref="BZ482" si="1027">BR482-BY482</f>
        <v>4012</v>
      </c>
      <c r="CA482" s="37">
        <f t="shared" ref="CA482" si="1028">SUM(BZ471:BZ482)</f>
        <v>53713</v>
      </c>
      <c r="CD482">
        <f t="shared" ref="CD482" si="1029">SUM(H471:H482)</f>
        <v>40504</v>
      </c>
      <c r="CE482">
        <f t="shared" ref="CE482" si="1030">SUM(AN471:AN482)</f>
        <v>20370</v>
      </c>
      <c r="CF482">
        <f t="shared" ref="CF482" si="1031">SUM(AT471:AT482)</f>
        <v>10792</v>
      </c>
      <c r="CG482">
        <f t="shared" ref="CG482" si="1032">SUM(F471:F482)</f>
        <v>7636</v>
      </c>
      <c r="CH482">
        <f t="shared" ref="CH482" si="1033">SUM(O471:O482)</f>
        <v>6210</v>
      </c>
      <c r="CZ482" s="82">
        <v>44682</v>
      </c>
      <c r="DA482" s="6">
        <f t="shared" ref="DA482:DA484" si="1034">AVERAGE(BS447:BS482)</f>
        <v>12851.583333333334</v>
      </c>
      <c r="DB482" s="6">
        <f t="shared" ref="DB482:DB484" si="1035">AVERAGE(BS471:BS482)</f>
        <v>15315.333333333334</v>
      </c>
      <c r="DC482" s="84">
        <f t="shared" ref="DC482:DC484" si="1036">BS482</f>
        <v>13423</v>
      </c>
    </row>
    <row r="483" spans="2:107" x14ac:dyDescent="0.3">
      <c r="B483" s="58">
        <v>44713</v>
      </c>
      <c r="C483" t="s">
        <v>448</v>
      </c>
      <c r="D483">
        <v>74</v>
      </c>
      <c r="E483">
        <v>203</v>
      </c>
      <c r="F483">
        <v>632</v>
      </c>
      <c r="G483">
        <v>55</v>
      </c>
      <c r="H483">
        <v>3147</v>
      </c>
      <c r="I483">
        <v>542</v>
      </c>
      <c r="J483">
        <v>71</v>
      </c>
      <c r="K483">
        <v>17</v>
      </c>
      <c r="L483">
        <v>646</v>
      </c>
      <c r="M483">
        <v>252</v>
      </c>
      <c r="N483">
        <v>228</v>
      </c>
      <c r="O483">
        <v>510</v>
      </c>
      <c r="P483">
        <v>341</v>
      </c>
      <c r="Q483">
        <v>169</v>
      </c>
      <c r="R483">
        <v>82</v>
      </c>
      <c r="S483">
        <v>94</v>
      </c>
      <c r="T483">
        <v>62</v>
      </c>
      <c r="U483">
        <v>98</v>
      </c>
      <c r="V483">
        <v>27</v>
      </c>
      <c r="W483">
        <v>139</v>
      </c>
      <c r="X483">
        <v>206</v>
      </c>
      <c r="Y483">
        <v>249</v>
      </c>
      <c r="Z483">
        <v>181</v>
      </c>
      <c r="AA483">
        <v>47</v>
      </c>
      <c r="AB483">
        <v>171</v>
      </c>
      <c r="AC483">
        <v>195</v>
      </c>
      <c r="AD483">
        <v>68</v>
      </c>
      <c r="AE483">
        <v>349</v>
      </c>
      <c r="AF483">
        <v>36</v>
      </c>
      <c r="AG483">
        <v>167</v>
      </c>
      <c r="AH483">
        <v>108</v>
      </c>
      <c r="AI483">
        <v>316</v>
      </c>
      <c r="AJ483">
        <v>245</v>
      </c>
      <c r="AK483">
        <v>39</v>
      </c>
      <c r="AL483">
        <v>195</v>
      </c>
      <c r="AM483">
        <v>89</v>
      </c>
      <c r="AN483">
        <v>1570</v>
      </c>
      <c r="AO483">
        <v>230</v>
      </c>
      <c r="AP483">
        <v>16</v>
      </c>
      <c r="AQ483">
        <v>102</v>
      </c>
      <c r="AR483">
        <v>45</v>
      </c>
      <c r="AS483">
        <v>168</v>
      </c>
      <c r="AT483">
        <v>959</v>
      </c>
      <c r="AU483">
        <v>287</v>
      </c>
      <c r="AV483">
        <v>18</v>
      </c>
      <c r="AW483">
        <v>297</v>
      </c>
      <c r="AX483">
        <v>0</v>
      </c>
      <c r="AY483">
        <v>20</v>
      </c>
      <c r="AZ483">
        <v>143</v>
      </c>
      <c r="BA483">
        <v>46</v>
      </c>
      <c r="BB483">
        <v>40</v>
      </c>
      <c r="BC483">
        <v>0</v>
      </c>
      <c r="BD483">
        <v>0</v>
      </c>
      <c r="BE483">
        <v>0</v>
      </c>
      <c r="BF483">
        <v>0</v>
      </c>
      <c r="BG483">
        <v>0</v>
      </c>
      <c r="BH483">
        <v>0</v>
      </c>
      <c r="BI483">
        <v>0</v>
      </c>
      <c r="BJ483">
        <v>0</v>
      </c>
      <c r="BK483">
        <v>0</v>
      </c>
      <c r="BL483">
        <v>0</v>
      </c>
      <c r="BM483">
        <v>0</v>
      </c>
      <c r="BN483">
        <v>0</v>
      </c>
      <c r="BO483">
        <v>179</v>
      </c>
      <c r="BP483">
        <v>0</v>
      </c>
      <c r="BQ483" s="3">
        <f t="shared" si="831"/>
        <v>1684</v>
      </c>
      <c r="BR483" s="24">
        <v>15854</v>
      </c>
      <c r="BS483" s="3">
        <f t="shared" si="938"/>
        <v>15854</v>
      </c>
      <c r="BT483" s="3">
        <v>0</v>
      </c>
      <c r="BU483" s="40">
        <v>44742</v>
      </c>
      <c r="BW483">
        <f t="shared" ref="BW483" si="1037">SUM(BR472:BR483)</f>
        <v>184101</v>
      </c>
      <c r="BX483" s="25">
        <f t="shared" ref="BX483:BX484" si="1038">(BW483/BW471)-1</f>
        <v>0.1707312420112812</v>
      </c>
      <c r="BY483" s="41">
        <v>12613</v>
      </c>
      <c r="BZ483" s="37">
        <f t="shared" ref="BZ483:BZ484" si="1039">BR483-BY483</f>
        <v>3241</v>
      </c>
      <c r="CA483" s="37">
        <f t="shared" ref="CA483:CA484" si="1040">SUM(BZ472:BZ483)</f>
        <v>54256</v>
      </c>
      <c r="CD483">
        <f t="shared" ref="CD483:CD484" si="1041">SUM(H472:H483)</f>
        <v>40013</v>
      </c>
      <c r="CE483">
        <f t="shared" ref="CE483:CE484" si="1042">SUM(AN472:AN483)</f>
        <v>20127</v>
      </c>
      <c r="CF483">
        <f t="shared" ref="CF483:CF484" si="1043">SUM(AT472:AT483)</f>
        <v>10802</v>
      </c>
      <c r="CG483">
        <f t="shared" ref="CG483:CG484" si="1044">SUM(F472:F483)</f>
        <v>7504</v>
      </c>
      <c r="CH483">
        <f t="shared" ref="CH483:CH484" si="1045">SUM(O472:O483)</f>
        <v>6199</v>
      </c>
      <c r="CZ483" s="82">
        <v>44713</v>
      </c>
      <c r="DA483" s="6">
        <f t="shared" si="1034"/>
        <v>12905.722222222223</v>
      </c>
      <c r="DB483" s="6">
        <f t="shared" si="1035"/>
        <v>15341.75</v>
      </c>
      <c r="DC483" s="84">
        <f t="shared" si="1036"/>
        <v>15854</v>
      </c>
    </row>
    <row r="484" spans="2:107" x14ac:dyDescent="0.3">
      <c r="B484" s="58">
        <v>44743</v>
      </c>
      <c r="C484" t="s">
        <v>462</v>
      </c>
      <c r="D484">
        <v>96</v>
      </c>
      <c r="E484">
        <v>195</v>
      </c>
      <c r="F484">
        <v>670</v>
      </c>
      <c r="G484">
        <v>66</v>
      </c>
      <c r="H484">
        <v>3377</v>
      </c>
      <c r="I484">
        <v>517</v>
      </c>
      <c r="J484">
        <v>80</v>
      </c>
      <c r="K484">
        <v>19</v>
      </c>
      <c r="L484">
        <v>661</v>
      </c>
      <c r="M484">
        <v>276</v>
      </c>
      <c r="N484">
        <v>241</v>
      </c>
      <c r="O484">
        <v>500</v>
      </c>
      <c r="P484">
        <v>443</v>
      </c>
      <c r="Q484">
        <v>139</v>
      </c>
      <c r="R484">
        <v>84</v>
      </c>
      <c r="S484">
        <v>116</v>
      </c>
      <c r="T484">
        <v>72</v>
      </c>
      <c r="U484">
        <v>105</v>
      </c>
      <c r="V484">
        <v>19</v>
      </c>
      <c r="W484">
        <v>166</v>
      </c>
      <c r="X484">
        <v>255</v>
      </c>
      <c r="Y484">
        <v>241</v>
      </c>
      <c r="Z484">
        <v>214</v>
      </c>
      <c r="AA484">
        <v>37</v>
      </c>
      <c r="AB484">
        <v>176</v>
      </c>
      <c r="AC484">
        <v>198</v>
      </c>
      <c r="AD484">
        <v>51</v>
      </c>
      <c r="AE484">
        <v>373</v>
      </c>
      <c r="AF484">
        <v>48</v>
      </c>
      <c r="AG484">
        <v>199</v>
      </c>
      <c r="AH484">
        <v>101</v>
      </c>
      <c r="AI484">
        <v>375</v>
      </c>
      <c r="AJ484">
        <v>326</v>
      </c>
      <c r="AK484">
        <v>36</v>
      </c>
      <c r="AL484">
        <v>257</v>
      </c>
      <c r="AM484">
        <v>116</v>
      </c>
      <c r="AN484">
        <v>1589</v>
      </c>
      <c r="AO484">
        <v>247</v>
      </c>
      <c r="AP484">
        <v>19</v>
      </c>
      <c r="AQ484">
        <v>114</v>
      </c>
      <c r="AR484">
        <v>47</v>
      </c>
      <c r="AS484">
        <v>148</v>
      </c>
      <c r="AT484">
        <v>984</v>
      </c>
      <c r="AU484">
        <v>301</v>
      </c>
      <c r="AV484">
        <v>14</v>
      </c>
      <c r="AW484">
        <v>348</v>
      </c>
      <c r="AX484">
        <v>0</v>
      </c>
      <c r="AY484">
        <v>15</v>
      </c>
      <c r="AZ484">
        <v>192</v>
      </c>
      <c r="BA484">
        <v>44</v>
      </c>
      <c r="BB484">
        <v>47</v>
      </c>
      <c r="BC484">
        <v>0</v>
      </c>
      <c r="BD484">
        <v>0</v>
      </c>
      <c r="BE484">
        <v>0</v>
      </c>
      <c r="BF484">
        <v>0</v>
      </c>
      <c r="BG484">
        <v>0</v>
      </c>
      <c r="BH484">
        <v>0</v>
      </c>
      <c r="BI484">
        <v>0</v>
      </c>
      <c r="BJ484">
        <v>0</v>
      </c>
      <c r="BK484">
        <v>0</v>
      </c>
      <c r="BL484">
        <v>0</v>
      </c>
      <c r="BM484">
        <v>0</v>
      </c>
      <c r="BN484">
        <v>0</v>
      </c>
      <c r="BO484">
        <v>188</v>
      </c>
      <c r="BP484">
        <v>0</v>
      </c>
      <c r="BQ484" s="3">
        <f t="shared" si="831"/>
        <v>1566</v>
      </c>
      <c r="BR484" s="24">
        <v>16708</v>
      </c>
      <c r="BS484" s="3">
        <f t="shared" si="938"/>
        <v>16708</v>
      </c>
      <c r="BT484" s="3">
        <v>0</v>
      </c>
      <c r="BU484" s="40">
        <v>44773</v>
      </c>
      <c r="BW484">
        <f t="shared" ref="BW484" si="1046">SUM(BR473:BR484)</f>
        <v>183443</v>
      </c>
      <c r="BX484" s="25">
        <f t="shared" si="1038"/>
        <v>0.10619783877659317</v>
      </c>
      <c r="BY484" s="41">
        <v>10772</v>
      </c>
      <c r="BZ484" s="37">
        <f t="shared" si="1039"/>
        <v>5936</v>
      </c>
      <c r="CA484" s="37">
        <f t="shared" si="1040"/>
        <v>55857</v>
      </c>
      <c r="CD484">
        <f t="shared" si="1041"/>
        <v>39582</v>
      </c>
      <c r="CE484">
        <f t="shared" si="1042"/>
        <v>19846</v>
      </c>
      <c r="CF484">
        <f t="shared" si="1043"/>
        <v>10761</v>
      </c>
      <c r="CG484">
        <f t="shared" si="1044"/>
        <v>7419</v>
      </c>
      <c r="CH484">
        <f t="shared" si="1045"/>
        <v>6050</v>
      </c>
      <c r="CZ484" s="82">
        <v>44743</v>
      </c>
      <c r="DA484" s="6">
        <f t="shared" si="1034"/>
        <v>12911.138888888889</v>
      </c>
      <c r="DB484" s="6">
        <f t="shared" si="1035"/>
        <v>15286.916666666666</v>
      </c>
      <c r="DC484" s="84">
        <f t="shared" si="1036"/>
        <v>16708</v>
      </c>
    </row>
    <row r="485" spans="2:107" x14ac:dyDescent="0.3">
      <c r="B485" s="58">
        <v>44774</v>
      </c>
      <c r="C485" t="s">
        <v>438</v>
      </c>
      <c r="D485">
        <v>102</v>
      </c>
      <c r="E485">
        <v>247</v>
      </c>
      <c r="F485">
        <v>784</v>
      </c>
      <c r="G485">
        <v>82</v>
      </c>
      <c r="H485">
        <v>3844</v>
      </c>
      <c r="I485">
        <v>641</v>
      </c>
      <c r="J485">
        <v>84</v>
      </c>
      <c r="K485">
        <v>29</v>
      </c>
      <c r="L485">
        <v>792</v>
      </c>
      <c r="M485">
        <v>341</v>
      </c>
      <c r="N485">
        <v>286</v>
      </c>
      <c r="O485">
        <v>577</v>
      </c>
      <c r="P485">
        <v>402</v>
      </c>
      <c r="Q485">
        <v>186</v>
      </c>
      <c r="R485">
        <v>114</v>
      </c>
      <c r="S485">
        <v>122</v>
      </c>
      <c r="T485">
        <v>67</v>
      </c>
      <c r="U485">
        <v>113</v>
      </c>
      <c r="V485">
        <v>37</v>
      </c>
      <c r="W485">
        <v>182</v>
      </c>
      <c r="X485">
        <v>296</v>
      </c>
      <c r="Y485">
        <v>294</v>
      </c>
      <c r="Z485">
        <v>226</v>
      </c>
      <c r="AA485">
        <v>38</v>
      </c>
      <c r="AB485">
        <v>202</v>
      </c>
      <c r="AC485">
        <v>236</v>
      </c>
      <c r="AD485">
        <v>84</v>
      </c>
      <c r="AE485">
        <v>402</v>
      </c>
      <c r="AF485">
        <v>49</v>
      </c>
      <c r="AG485">
        <v>211</v>
      </c>
      <c r="AH485">
        <v>121</v>
      </c>
      <c r="AI485">
        <v>421</v>
      </c>
      <c r="AJ485">
        <v>338</v>
      </c>
      <c r="AK485">
        <v>49</v>
      </c>
      <c r="AL485">
        <v>270</v>
      </c>
      <c r="AM485">
        <v>111</v>
      </c>
      <c r="AN485">
        <v>1873</v>
      </c>
      <c r="AO485">
        <v>293</v>
      </c>
      <c r="AP485">
        <v>20</v>
      </c>
      <c r="AQ485">
        <v>112</v>
      </c>
      <c r="AR485">
        <v>45</v>
      </c>
      <c r="AS485">
        <v>189</v>
      </c>
      <c r="AT485">
        <v>1170</v>
      </c>
      <c r="AU485">
        <v>328</v>
      </c>
      <c r="AV485">
        <v>25</v>
      </c>
      <c r="AW485">
        <v>349</v>
      </c>
      <c r="AX485">
        <v>0</v>
      </c>
      <c r="AY485">
        <v>23</v>
      </c>
      <c r="AZ485">
        <v>188</v>
      </c>
      <c r="BA485">
        <v>51</v>
      </c>
      <c r="BB485">
        <v>46</v>
      </c>
      <c r="BC485">
        <v>0</v>
      </c>
      <c r="BD485">
        <v>0</v>
      </c>
      <c r="BE485">
        <v>0</v>
      </c>
      <c r="BF485">
        <v>0</v>
      </c>
      <c r="BG485">
        <v>0</v>
      </c>
      <c r="BH485">
        <v>0</v>
      </c>
      <c r="BI485">
        <v>0</v>
      </c>
      <c r="BJ485">
        <v>0</v>
      </c>
      <c r="BK485">
        <v>0</v>
      </c>
      <c r="BL485">
        <v>0</v>
      </c>
      <c r="BM485">
        <v>0</v>
      </c>
      <c r="BN485">
        <v>0</v>
      </c>
      <c r="BO485">
        <v>234</v>
      </c>
      <c r="BP485">
        <v>0</v>
      </c>
      <c r="BQ485" s="3">
        <f t="shared" si="831"/>
        <v>1819</v>
      </c>
      <c r="BR485" s="24">
        <v>19145</v>
      </c>
      <c r="BS485" s="3">
        <f t="shared" si="938"/>
        <v>19145</v>
      </c>
      <c r="BT485" s="3">
        <v>0</v>
      </c>
      <c r="BU485" s="40">
        <v>44804</v>
      </c>
      <c r="BW485">
        <f t="shared" ref="BW485" si="1047">SUM(BR474:BR485)</f>
        <v>184475</v>
      </c>
      <c r="BX485" s="25">
        <f t="shared" ref="BX485" si="1048">(BW485/BW473)-1</f>
        <v>7.9198769137167391E-2</v>
      </c>
      <c r="BY485" s="41">
        <v>13225</v>
      </c>
      <c r="BZ485" s="37">
        <f t="shared" ref="BZ485" si="1049">BR485-BY485</f>
        <v>5920</v>
      </c>
      <c r="CA485" s="37">
        <f t="shared" ref="CA485" si="1050">SUM(BZ474:BZ485)</f>
        <v>55347</v>
      </c>
      <c r="CD485">
        <f t="shared" ref="CD485" si="1051">SUM(H474:H485)</f>
        <v>39321</v>
      </c>
      <c r="CE485">
        <f t="shared" ref="CE485" si="1052">SUM(AN474:AN485)</f>
        <v>19865</v>
      </c>
      <c r="CF485">
        <f t="shared" ref="CF485" si="1053">SUM(AT474:AT485)</f>
        <v>10868</v>
      </c>
      <c r="CG485">
        <f t="shared" ref="CG485" si="1054">SUM(F474:F485)</f>
        <v>7487</v>
      </c>
      <c r="CH485">
        <f t="shared" ref="CH485" si="1055">SUM(O474:O485)</f>
        <v>6071</v>
      </c>
      <c r="CZ485" s="82">
        <v>44774</v>
      </c>
      <c r="DA485" s="6">
        <f t="shared" ref="DA485" si="1056">AVERAGE(BS450:BS485)</f>
        <v>12954.222222222223</v>
      </c>
      <c r="DB485" s="6">
        <f t="shared" ref="DB485" si="1057">AVERAGE(BS474:BS485)</f>
        <v>15372.916666666666</v>
      </c>
      <c r="DC485" s="84">
        <f t="shared" ref="DC485" si="1058">BS485</f>
        <v>19145</v>
      </c>
    </row>
    <row r="486" spans="2:107" x14ac:dyDescent="0.3">
      <c r="B486" s="58">
        <v>44805</v>
      </c>
      <c r="C486" t="s">
        <v>439</v>
      </c>
      <c r="D486">
        <v>81</v>
      </c>
      <c r="E486">
        <v>214</v>
      </c>
      <c r="F486">
        <v>752</v>
      </c>
      <c r="G486">
        <v>79</v>
      </c>
      <c r="H486">
        <v>3408</v>
      </c>
      <c r="I486">
        <v>549</v>
      </c>
      <c r="J486">
        <v>73</v>
      </c>
      <c r="K486">
        <v>14</v>
      </c>
      <c r="L486">
        <v>731</v>
      </c>
      <c r="M486">
        <v>273</v>
      </c>
      <c r="N486">
        <v>226</v>
      </c>
      <c r="O486">
        <v>573</v>
      </c>
      <c r="P486">
        <v>382</v>
      </c>
      <c r="Q486">
        <v>165</v>
      </c>
      <c r="R486">
        <v>88</v>
      </c>
      <c r="S486">
        <v>94</v>
      </c>
      <c r="T486">
        <v>65</v>
      </c>
      <c r="U486">
        <v>81</v>
      </c>
      <c r="V486">
        <v>32</v>
      </c>
      <c r="W486">
        <v>165</v>
      </c>
      <c r="X486">
        <v>275</v>
      </c>
      <c r="Y486">
        <v>248</v>
      </c>
      <c r="Z486">
        <v>204</v>
      </c>
      <c r="AA486">
        <v>37</v>
      </c>
      <c r="AB486">
        <v>170</v>
      </c>
      <c r="AC486">
        <v>215</v>
      </c>
      <c r="AD486">
        <v>54</v>
      </c>
      <c r="AE486">
        <v>347</v>
      </c>
      <c r="AF486">
        <v>35</v>
      </c>
      <c r="AG486">
        <v>177</v>
      </c>
      <c r="AH486">
        <v>103</v>
      </c>
      <c r="AI486">
        <v>395</v>
      </c>
      <c r="AJ486">
        <v>253</v>
      </c>
      <c r="AK486">
        <v>48</v>
      </c>
      <c r="AL486">
        <v>232</v>
      </c>
      <c r="AM486">
        <v>100</v>
      </c>
      <c r="AN486">
        <v>1667</v>
      </c>
      <c r="AO486">
        <v>255</v>
      </c>
      <c r="AP486">
        <v>18</v>
      </c>
      <c r="AQ486">
        <v>93</v>
      </c>
      <c r="AR486">
        <v>60</v>
      </c>
      <c r="AS486">
        <v>151</v>
      </c>
      <c r="AT486">
        <v>1039</v>
      </c>
      <c r="AU486">
        <v>327</v>
      </c>
      <c r="AV486">
        <v>23</v>
      </c>
      <c r="AW486">
        <v>323</v>
      </c>
      <c r="AX486">
        <v>0</v>
      </c>
      <c r="AY486">
        <v>15</v>
      </c>
      <c r="AZ486">
        <v>159</v>
      </c>
      <c r="BA486">
        <v>45</v>
      </c>
      <c r="BB486">
        <v>40</v>
      </c>
      <c r="BC486">
        <v>0</v>
      </c>
      <c r="BD486">
        <v>0</v>
      </c>
      <c r="BE486">
        <v>0</v>
      </c>
      <c r="BF486">
        <v>0</v>
      </c>
      <c r="BG486">
        <v>0</v>
      </c>
      <c r="BH486">
        <v>0</v>
      </c>
      <c r="BI486">
        <v>0</v>
      </c>
      <c r="BJ486">
        <v>0</v>
      </c>
      <c r="BK486">
        <v>0</v>
      </c>
      <c r="BL486">
        <v>0</v>
      </c>
      <c r="BM486">
        <v>0</v>
      </c>
      <c r="BN486">
        <v>0</v>
      </c>
      <c r="BO486">
        <v>238</v>
      </c>
      <c r="BP486">
        <v>0</v>
      </c>
      <c r="BQ486" s="3">
        <f t="shared" si="831"/>
        <v>2026</v>
      </c>
      <c r="BR486" s="24">
        <v>17417</v>
      </c>
      <c r="BS486" s="3">
        <f t="shared" si="938"/>
        <v>17417</v>
      </c>
      <c r="BT486" s="3">
        <v>0</v>
      </c>
      <c r="BU486" s="40">
        <v>44834</v>
      </c>
      <c r="BW486">
        <f t="shared" ref="BW486" si="1059">SUM(BR475:BR486)</f>
        <v>183902</v>
      </c>
      <c r="BX486" s="25">
        <f t="shared" ref="BX486" si="1060">(BW486/BW474)-1</f>
        <v>5.0616423486934625E-2</v>
      </c>
      <c r="BY486" s="41">
        <v>12651</v>
      </c>
      <c r="BZ486" s="37">
        <f t="shared" ref="BZ486" si="1061">BR486-BY486</f>
        <v>4766</v>
      </c>
      <c r="CA486" s="37">
        <f t="shared" ref="CA486" si="1062">SUM(BZ475:BZ486)</f>
        <v>53146</v>
      </c>
      <c r="CD486">
        <f t="shared" ref="CD486" si="1063">SUM(H475:H486)</f>
        <v>38685</v>
      </c>
      <c r="CE486">
        <f t="shared" ref="CE486" si="1064">SUM(AN475:AN486)</f>
        <v>19666</v>
      </c>
      <c r="CF486">
        <f t="shared" ref="CF486" si="1065">SUM(AT475:AT486)</f>
        <v>10811</v>
      </c>
      <c r="CG486">
        <f t="shared" ref="CG486" si="1066">SUM(F475:F486)</f>
        <v>7536</v>
      </c>
      <c r="CH486">
        <f t="shared" ref="CH486" si="1067">SUM(O475:O486)</f>
        <v>6074</v>
      </c>
      <c r="CZ486" s="82">
        <v>44805</v>
      </c>
      <c r="DA486" s="6">
        <f t="shared" ref="DA486" si="1068">AVERAGE(BS451:BS486)</f>
        <v>13001.194444444445</v>
      </c>
      <c r="DB486" s="6">
        <f t="shared" ref="DB486" si="1069">AVERAGE(BS475:BS486)</f>
        <v>15325.166666666666</v>
      </c>
      <c r="DC486" s="84">
        <f t="shared" ref="DC486" si="1070">BS486</f>
        <v>17417</v>
      </c>
    </row>
    <row r="487" spans="2:107" x14ac:dyDescent="0.3">
      <c r="B487" s="58">
        <v>44835</v>
      </c>
      <c r="C487" t="s">
        <v>440</v>
      </c>
      <c r="D487">
        <v>74</v>
      </c>
      <c r="E487">
        <v>231</v>
      </c>
      <c r="F487">
        <v>655</v>
      </c>
      <c r="G487">
        <v>41</v>
      </c>
      <c r="H487">
        <v>2935</v>
      </c>
      <c r="I487">
        <v>483</v>
      </c>
      <c r="J487">
        <v>58</v>
      </c>
      <c r="K487">
        <v>15</v>
      </c>
      <c r="L487">
        <v>616</v>
      </c>
      <c r="M487">
        <v>242</v>
      </c>
      <c r="N487">
        <v>206</v>
      </c>
      <c r="O487">
        <v>549</v>
      </c>
      <c r="P487">
        <v>333</v>
      </c>
      <c r="Q487">
        <v>125</v>
      </c>
      <c r="R487">
        <v>99</v>
      </c>
      <c r="S487">
        <v>79</v>
      </c>
      <c r="T487">
        <v>62</v>
      </c>
      <c r="U487">
        <v>82</v>
      </c>
      <c r="V487">
        <v>33</v>
      </c>
      <c r="W487">
        <v>163</v>
      </c>
      <c r="X487">
        <v>191</v>
      </c>
      <c r="Y487">
        <v>208</v>
      </c>
      <c r="Z487">
        <v>181</v>
      </c>
      <c r="AA487">
        <v>29</v>
      </c>
      <c r="AB487">
        <v>168</v>
      </c>
      <c r="AC487">
        <v>192</v>
      </c>
      <c r="AD487">
        <v>50</v>
      </c>
      <c r="AE487">
        <v>321</v>
      </c>
      <c r="AF487">
        <v>34</v>
      </c>
      <c r="AG487">
        <v>177</v>
      </c>
      <c r="AH487">
        <v>95</v>
      </c>
      <c r="AI487">
        <v>327</v>
      </c>
      <c r="AJ487">
        <v>229</v>
      </c>
      <c r="AK487">
        <v>45</v>
      </c>
      <c r="AL487">
        <v>207</v>
      </c>
      <c r="AM487">
        <v>112</v>
      </c>
      <c r="AN487">
        <v>1661</v>
      </c>
      <c r="AO487">
        <v>244</v>
      </c>
      <c r="AP487">
        <v>25</v>
      </c>
      <c r="AQ487">
        <v>89</v>
      </c>
      <c r="AR487">
        <v>55</v>
      </c>
      <c r="AS487">
        <v>155</v>
      </c>
      <c r="AT487">
        <v>982</v>
      </c>
      <c r="AU487">
        <v>290</v>
      </c>
      <c r="AV487">
        <v>17</v>
      </c>
      <c r="AW487">
        <v>273</v>
      </c>
      <c r="AX487">
        <v>0</v>
      </c>
      <c r="AY487">
        <v>10</v>
      </c>
      <c r="AZ487">
        <v>148</v>
      </c>
      <c r="BA487">
        <v>55</v>
      </c>
      <c r="BB487">
        <v>48</v>
      </c>
      <c r="BC487">
        <v>0</v>
      </c>
      <c r="BD487">
        <v>0</v>
      </c>
      <c r="BE487">
        <v>0</v>
      </c>
      <c r="BF487">
        <v>0</v>
      </c>
      <c r="BG487">
        <v>0</v>
      </c>
      <c r="BH487">
        <v>0</v>
      </c>
      <c r="BI487">
        <v>0</v>
      </c>
      <c r="BJ487">
        <v>0</v>
      </c>
      <c r="BK487">
        <v>0</v>
      </c>
      <c r="BL487">
        <v>0</v>
      </c>
      <c r="BM487">
        <v>0</v>
      </c>
      <c r="BN487">
        <v>0</v>
      </c>
      <c r="BO487">
        <v>198</v>
      </c>
      <c r="BP487">
        <v>0</v>
      </c>
      <c r="BQ487" s="3">
        <f t="shared" si="831"/>
        <v>1909</v>
      </c>
      <c r="BR487" s="24">
        <v>15806</v>
      </c>
      <c r="BS487" s="3">
        <f t="shared" si="938"/>
        <v>15806</v>
      </c>
      <c r="BT487" s="3">
        <v>0</v>
      </c>
      <c r="BU487" s="40">
        <v>44865</v>
      </c>
      <c r="BW487">
        <f t="shared" ref="BW487" si="1071">SUM(BR476:BR487)</f>
        <v>181994</v>
      </c>
      <c r="BX487" s="25">
        <f t="shared" ref="BX487" si="1072">(BW487/BW475)-1</f>
        <v>2.9983700819486536E-2</v>
      </c>
      <c r="BY487" s="41">
        <v>13952</v>
      </c>
      <c r="BZ487" s="37">
        <f t="shared" ref="BZ487" si="1073">BR487-BY487</f>
        <v>1854</v>
      </c>
      <c r="CA487" s="37">
        <f t="shared" ref="CA487" si="1074">SUM(BZ476:BZ487)</f>
        <v>51722</v>
      </c>
      <c r="CD487">
        <f t="shared" ref="CD487" si="1075">SUM(H476:H487)</f>
        <v>37700</v>
      </c>
      <c r="CE487">
        <f t="shared" ref="CE487" si="1076">SUM(AN476:AN487)</f>
        <v>19450</v>
      </c>
      <c r="CF487">
        <f t="shared" ref="CF487" si="1077">SUM(AT476:AT487)</f>
        <v>10764</v>
      </c>
      <c r="CG487">
        <f t="shared" ref="CG487" si="1078">SUM(F476:F487)</f>
        <v>7469</v>
      </c>
      <c r="CH487">
        <f t="shared" ref="CH487" si="1079">SUM(O476:O487)</f>
        <v>6042</v>
      </c>
      <c r="CZ487" s="82">
        <v>44835</v>
      </c>
      <c r="DA487" s="6">
        <f t="shared" ref="DA487:DA488" si="1080">AVERAGE(BS452:BS487)</f>
        <v>13007.111111111111</v>
      </c>
      <c r="DB487" s="6">
        <f t="shared" ref="DB487:DB488" si="1081">AVERAGE(BS476:BS487)</f>
        <v>15166.166666666666</v>
      </c>
      <c r="DC487" s="84">
        <f t="shared" ref="DC487:DC488" si="1082">BS487</f>
        <v>15806</v>
      </c>
    </row>
    <row r="488" spans="2:107" x14ac:dyDescent="0.3">
      <c r="B488" s="58">
        <v>44866</v>
      </c>
      <c r="C488" t="s">
        <v>441</v>
      </c>
      <c r="D488">
        <v>54</v>
      </c>
      <c r="E488">
        <v>179</v>
      </c>
      <c r="F488">
        <v>535</v>
      </c>
      <c r="G488">
        <v>55</v>
      </c>
      <c r="H488">
        <v>2450</v>
      </c>
      <c r="I488">
        <v>415</v>
      </c>
      <c r="J488">
        <v>51</v>
      </c>
      <c r="K488">
        <v>16</v>
      </c>
      <c r="L488">
        <v>534</v>
      </c>
      <c r="M488">
        <v>194</v>
      </c>
      <c r="N488">
        <v>202</v>
      </c>
      <c r="O488">
        <v>436</v>
      </c>
      <c r="P488">
        <v>226</v>
      </c>
      <c r="Q488">
        <v>106</v>
      </c>
      <c r="R488">
        <v>52</v>
      </c>
      <c r="S488">
        <v>89</v>
      </c>
      <c r="T488">
        <v>34</v>
      </c>
      <c r="U488">
        <v>79</v>
      </c>
      <c r="V488">
        <v>24</v>
      </c>
      <c r="W488">
        <v>139</v>
      </c>
      <c r="X488">
        <v>155</v>
      </c>
      <c r="Y488">
        <v>150</v>
      </c>
      <c r="Z488">
        <v>153</v>
      </c>
      <c r="AA488">
        <v>26</v>
      </c>
      <c r="AB488">
        <v>108</v>
      </c>
      <c r="AC488">
        <v>133</v>
      </c>
      <c r="AD488">
        <v>67</v>
      </c>
      <c r="AE488">
        <v>278</v>
      </c>
      <c r="AF488">
        <v>20</v>
      </c>
      <c r="AG488">
        <v>147</v>
      </c>
      <c r="AH488">
        <v>87</v>
      </c>
      <c r="AI488">
        <v>277</v>
      </c>
      <c r="AJ488">
        <v>174</v>
      </c>
      <c r="AK488">
        <v>23</v>
      </c>
      <c r="AL488">
        <v>150</v>
      </c>
      <c r="AM488">
        <v>87</v>
      </c>
      <c r="AN488">
        <v>1369</v>
      </c>
      <c r="AO488">
        <v>169</v>
      </c>
      <c r="AP488">
        <v>19</v>
      </c>
      <c r="AQ488">
        <v>68</v>
      </c>
      <c r="AR488">
        <v>43</v>
      </c>
      <c r="AS488">
        <v>118</v>
      </c>
      <c r="AT488">
        <v>758</v>
      </c>
      <c r="AU488">
        <v>224</v>
      </c>
      <c r="AV488">
        <v>9</v>
      </c>
      <c r="AW488">
        <v>189</v>
      </c>
      <c r="AX488">
        <v>0</v>
      </c>
      <c r="AY488">
        <v>12</v>
      </c>
      <c r="AZ488">
        <v>112</v>
      </c>
      <c r="BA488">
        <v>41</v>
      </c>
      <c r="BB488">
        <v>19</v>
      </c>
      <c r="BC488">
        <v>0</v>
      </c>
      <c r="BD488">
        <v>0</v>
      </c>
      <c r="BE488">
        <v>0</v>
      </c>
      <c r="BF488">
        <v>0</v>
      </c>
      <c r="BG488">
        <v>0</v>
      </c>
      <c r="BH488">
        <v>0</v>
      </c>
      <c r="BI488">
        <v>0</v>
      </c>
      <c r="BJ488">
        <v>0</v>
      </c>
      <c r="BK488">
        <v>0</v>
      </c>
      <c r="BL488">
        <v>0</v>
      </c>
      <c r="BM488">
        <v>0</v>
      </c>
      <c r="BN488">
        <v>0</v>
      </c>
      <c r="BO488">
        <v>174</v>
      </c>
      <c r="BP488">
        <v>0</v>
      </c>
      <c r="BQ488" s="3">
        <f t="shared" si="831"/>
        <v>1814</v>
      </c>
      <c r="BR488" s="24">
        <v>13043</v>
      </c>
      <c r="BS488" s="3">
        <f t="shared" si="938"/>
        <v>13043</v>
      </c>
      <c r="BT488" s="3">
        <v>0</v>
      </c>
      <c r="BU488" s="40">
        <v>44895</v>
      </c>
      <c r="BW488">
        <f t="shared" ref="BW488" si="1083">SUM(BR477:BR488)</f>
        <v>181207</v>
      </c>
      <c r="BX488" s="25">
        <f t="shared" ref="BX488" si="1084">(BW488/BW476)-1</f>
        <v>1.4159628827437265E-2</v>
      </c>
      <c r="BY488" s="41">
        <v>8831</v>
      </c>
      <c r="BZ488" s="37">
        <f t="shared" ref="BZ488" si="1085">BR488-BY488</f>
        <v>4212</v>
      </c>
      <c r="CA488" s="37">
        <f t="shared" ref="CA488" si="1086">SUM(BZ477:BZ488)</f>
        <v>51629</v>
      </c>
      <c r="CD488">
        <f t="shared" ref="CD488" si="1087">SUM(H477:H488)</f>
        <v>37133</v>
      </c>
      <c r="CE488">
        <f t="shared" ref="CE488" si="1088">SUM(AN477:AN488)</f>
        <v>19198</v>
      </c>
      <c r="CF488">
        <f t="shared" ref="CF488" si="1089">SUM(AT477:AT488)</f>
        <v>10701</v>
      </c>
      <c r="CG488">
        <f t="shared" ref="CG488" si="1090">SUM(F477:F488)</f>
        <v>7425</v>
      </c>
      <c r="CH488">
        <f t="shared" ref="CH488" si="1091">SUM(O477:O488)</f>
        <v>6042</v>
      </c>
      <c r="CZ488" s="82">
        <v>44866</v>
      </c>
      <c r="DA488" s="6">
        <f t="shared" si="1080"/>
        <v>13038.111111111111</v>
      </c>
      <c r="DB488" s="6">
        <f t="shared" si="1081"/>
        <v>15100.583333333334</v>
      </c>
      <c r="DC488" s="84">
        <f t="shared" si="1082"/>
        <v>13043</v>
      </c>
    </row>
    <row r="489" spans="2:107" x14ac:dyDescent="0.3">
      <c r="B489" s="58">
        <v>44896</v>
      </c>
      <c r="C489" t="s">
        <v>442</v>
      </c>
      <c r="D489">
        <v>61</v>
      </c>
      <c r="E489">
        <v>131</v>
      </c>
      <c r="F489">
        <v>415</v>
      </c>
      <c r="G489">
        <v>47</v>
      </c>
      <c r="H489">
        <v>2270</v>
      </c>
      <c r="I489">
        <v>376</v>
      </c>
      <c r="J489">
        <v>43</v>
      </c>
      <c r="K489">
        <v>11</v>
      </c>
      <c r="L489">
        <v>442</v>
      </c>
      <c r="M489">
        <v>208</v>
      </c>
      <c r="N489">
        <v>186</v>
      </c>
      <c r="O489">
        <v>372</v>
      </c>
      <c r="P489">
        <v>211</v>
      </c>
      <c r="Q489">
        <v>73</v>
      </c>
      <c r="R489">
        <v>67</v>
      </c>
      <c r="S489">
        <v>62</v>
      </c>
      <c r="T489">
        <v>55</v>
      </c>
      <c r="U489">
        <v>66</v>
      </c>
      <c r="V489">
        <v>26</v>
      </c>
      <c r="W489">
        <v>150</v>
      </c>
      <c r="X489">
        <v>141</v>
      </c>
      <c r="Y489">
        <v>145</v>
      </c>
      <c r="Z489">
        <v>114</v>
      </c>
      <c r="AA489">
        <v>28</v>
      </c>
      <c r="AB489">
        <v>122</v>
      </c>
      <c r="AC489">
        <v>158</v>
      </c>
      <c r="AD489">
        <v>43</v>
      </c>
      <c r="AE489">
        <v>219</v>
      </c>
      <c r="AF489">
        <v>26</v>
      </c>
      <c r="AG489">
        <v>120</v>
      </c>
      <c r="AH489">
        <v>82</v>
      </c>
      <c r="AI489">
        <v>209</v>
      </c>
      <c r="AJ489">
        <v>145</v>
      </c>
      <c r="AK489">
        <v>19</v>
      </c>
      <c r="AL489">
        <v>139</v>
      </c>
      <c r="AM489">
        <v>75</v>
      </c>
      <c r="AN489">
        <v>1201</v>
      </c>
      <c r="AO489">
        <v>143</v>
      </c>
      <c r="AP489">
        <v>11</v>
      </c>
      <c r="AQ489">
        <v>59</v>
      </c>
      <c r="AR489">
        <v>41</v>
      </c>
      <c r="AS489">
        <v>99</v>
      </c>
      <c r="AT489">
        <v>667</v>
      </c>
      <c r="AU489">
        <v>200</v>
      </c>
      <c r="AV489">
        <v>12</v>
      </c>
      <c r="AW489">
        <v>192</v>
      </c>
      <c r="AX489">
        <v>0</v>
      </c>
      <c r="AY489">
        <v>16</v>
      </c>
      <c r="AZ489">
        <v>97</v>
      </c>
      <c r="BA489">
        <v>26</v>
      </c>
      <c r="BB489">
        <v>39</v>
      </c>
      <c r="BC489">
        <v>0</v>
      </c>
      <c r="BD489">
        <v>0</v>
      </c>
      <c r="BE489">
        <v>0</v>
      </c>
      <c r="BF489">
        <v>0</v>
      </c>
      <c r="BG489">
        <v>0</v>
      </c>
      <c r="BH489">
        <v>0</v>
      </c>
      <c r="BI489">
        <v>0</v>
      </c>
      <c r="BJ489">
        <v>0</v>
      </c>
      <c r="BK489">
        <v>0</v>
      </c>
      <c r="BL489">
        <v>0</v>
      </c>
      <c r="BM489">
        <v>0</v>
      </c>
      <c r="BN489">
        <v>0</v>
      </c>
      <c r="BO489">
        <v>153</v>
      </c>
      <c r="BP489">
        <v>0</v>
      </c>
      <c r="BQ489" s="3">
        <f t="shared" si="831"/>
        <v>1815</v>
      </c>
      <c r="BR489" s="24">
        <v>11828</v>
      </c>
      <c r="BS489" s="3">
        <f t="shared" si="938"/>
        <v>11828</v>
      </c>
      <c r="BT489" s="3">
        <v>0</v>
      </c>
      <c r="BU489" s="40">
        <v>44926</v>
      </c>
      <c r="BW489">
        <f t="shared" ref="BW489" si="1092">SUM(BR478:BR489)</f>
        <v>178793</v>
      </c>
      <c r="BX489" s="25">
        <f t="shared" ref="BX489" si="1093">(BW489/BW477)-1</f>
        <v>-3.9442677199570397E-3</v>
      </c>
      <c r="BY489" s="41">
        <v>7846</v>
      </c>
      <c r="BZ489" s="37">
        <f t="shared" ref="BZ489" si="1094">BR489-BY489</f>
        <v>3982</v>
      </c>
      <c r="CA489" s="37">
        <f t="shared" ref="CA489" si="1095">SUM(BZ478:BZ489)</f>
        <v>50571</v>
      </c>
      <c r="CD489">
        <f t="shared" ref="CD489" si="1096">SUM(H478:H489)</f>
        <v>36232</v>
      </c>
      <c r="CE489">
        <f t="shared" ref="CE489" si="1097">SUM(AN478:AN489)</f>
        <v>18659</v>
      </c>
      <c r="CF489">
        <f t="shared" ref="CF489" si="1098">SUM(AT478:AT489)</f>
        <v>10527</v>
      </c>
      <c r="CG489">
        <f t="shared" ref="CG489" si="1099">SUM(F478:F489)</f>
        <v>7261</v>
      </c>
      <c r="CH489">
        <f t="shared" ref="CH489" si="1100">SUM(O478:O489)</f>
        <v>5898</v>
      </c>
      <c r="CZ489" s="82">
        <v>44896</v>
      </c>
      <c r="DA489" s="6">
        <f t="shared" ref="DA489" si="1101">AVERAGE(BS454:BS489)</f>
        <v>13054.222222222223</v>
      </c>
      <c r="DB489" s="6">
        <f t="shared" ref="DB489" si="1102">AVERAGE(BS478:BS489)</f>
        <v>14899.416666666666</v>
      </c>
      <c r="DC489" s="84">
        <f t="shared" ref="DC489" si="1103">BS489</f>
        <v>11828</v>
      </c>
    </row>
    <row r="490" spans="2:107" x14ac:dyDescent="0.3">
      <c r="B490" s="58">
        <v>44927</v>
      </c>
      <c r="C490" t="s">
        <v>443</v>
      </c>
      <c r="D490">
        <v>60</v>
      </c>
      <c r="E490">
        <v>168</v>
      </c>
      <c r="F490">
        <v>546</v>
      </c>
      <c r="G490">
        <v>55</v>
      </c>
      <c r="H490">
        <v>2552</v>
      </c>
      <c r="I490">
        <v>405</v>
      </c>
      <c r="J490">
        <v>57</v>
      </c>
      <c r="K490">
        <v>17</v>
      </c>
      <c r="L490">
        <v>541</v>
      </c>
      <c r="M490">
        <v>265</v>
      </c>
      <c r="N490">
        <v>188</v>
      </c>
      <c r="O490">
        <v>454</v>
      </c>
      <c r="P490">
        <v>253</v>
      </c>
      <c r="Q490">
        <v>104</v>
      </c>
      <c r="R490">
        <v>78</v>
      </c>
      <c r="S490">
        <v>77</v>
      </c>
      <c r="T490">
        <v>40</v>
      </c>
      <c r="U490">
        <v>78</v>
      </c>
      <c r="V490">
        <v>31</v>
      </c>
      <c r="W490">
        <v>137</v>
      </c>
      <c r="X490">
        <v>165</v>
      </c>
      <c r="Y490">
        <v>148</v>
      </c>
      <c r="Z490">
        <v>130</v>
      </c>
      <c r="AA490">
        <v>31</v>
      </c>
      <c r="AB490">
        <v>129</v>
      </c>
      <c r="AC490">
        <v>173</v>
      </c>
      <c r="AD490">
        <v>37</v>
      </c>
      <c r="AE490">
        <v>274</v>
      </c>
      <c r="AF490">
        <v>27</v>
      </c>
      <c r="AG490">
        <v>118</v>
      </c>
      <c r="AH490">
        <v>101</v>
      </c>
      <c r="AI490">
        <v>230</v>
      </c>
      <c r="AJ490">
        <v>200</v>
      </c>
      <c r="AK490">
        <v>29</v>
      </c>
      <c r="AL490">
        <v>171</v>
      </c>
      <c r="AM490">
        <v>86</v>
      </c>
      <c r="AN490">
        <v>1416</v>
      </c>
      <c r="AO490">
        <v>167</v>
      </c>
      <c r="AP490">
        <v>14</v>
      </c>
      <c r="AQ490">
        <v>84</v>
      </c>
      <c r="AR490">
        <v>47</v>
      </c>
      <c r="AS490">
        <v>132</v>
      </c>
      <c r="AT490">
        <v>845</v>
      </c>
      <c r="AU490">
        <v>226</v>
      </c>
      <c r="AV490">
        <v>15</v>
      </c>
      <c r="AW490">
        <v>200</v>
      </c>
      <c r="AX490">
        <v>0</v>
      </c>
      <c r="AY490">
        <v>12</v>
      </c>
      <c r="AZ490">
        <v>106</v>
      </c>
      <c r="BA490">
        <v>50</v>
      </c>
      <c r="BB490">
        <v>32</v>
      </c>
      <c r="BC490">
        <v>0</v>
      </c>
      <c r="BD490">
        <v>0</v>
      </c>
      <c r="BE490">
        <v>0</v>
      </c>
      <c r="BF490">
        <v>0</v>
      </c>
      <c r="BG490">
        <v>0</v>
      </c>
      <c r="BH490">
        <v>0</v>
      </c>
      <c r="BI490">
        <v>0</v>
      </c>
      <c r="BJ490">
        <v>0</v>
      </c>
      <c r="BK490">
        <v>0</v>
      </c>
      <c r="BL490">
        <v>0</v>
      </c>
      <c r="BM490">
        <v>0</v>
      </c>
      <c r="BN490">
        <v>0</v>
      </c>
      <c r="BO490">
        <v>165</v>
      </c>
      <c r="BP490">
        <v>0</v>
      </c>
      <c r="BQ490" s="3">
        <f t="shared" si="831"/>
        <v>2062</v>
      </c>
      <c r="BR490" s="24">
        <v>13728</v>
      </c>
      <c r="BS490" s="3">
        <f t="shared" si="938"/>
        <v>13728</v>
      </c>
      <c r="BT490" s="3">
        <v>0</v>
      </c>
      <c r="BU490" s="40">
        <v>44957</v>
      </c>
      <c r="BW490">
        <f t="shared" ref="BW490:BW491" si="1104">SUM(BR479:BR490)</f>
        <v>178782</v>
      </c>
      <c r="BX490" s="25">
        <f t="shared" ref="BX490:BX491" si="1105">(BW490/BW478)-1</f>
        <v>-1.6735872404784802E-2</v>
      </c>
      <c r="BY490" s="41">
        <v>12924</v>
      </c>
      <c r="BZ490" s="37">
        <f t="shared" ref="BZ490:BZ491" si="1106">BR490-BY490</f>
        <v>804</v>
      </c>
      <c r="CA490" s="37">
        <f t="shared" ref="CA490:CA491" si="1107">SUM(BZ479:BZ490)</f>
        <v>46821</v>
      </c>
      <c r="CD490">
        <f t="shared" ref="CD490:CD491" si="1108">SUM(H479:H490)</f>
        <v>35674</v>
      </c>
      <c r="CE490">
        <f t="shared" ref="CE490:CE491" si="1109">SUM(AN479:AN490)</f>
        <v>18528</v>
      </c>
      <c r="CF490">
        <f t="shared" ref="CF490:CF491" si="1110">SUM(AT479:AT490)</f>
        <v>10578</v>
      </c>
      <c r="CG490">
        <f t="shared" ref="CG490:CG491" si="1111">SUM(F479:F490)</f>
        <v>7263</v>
      </c>
      <c r="CH490">
        <f t="shared" ref="CH490:CH491" si="1112">SUM(O479:O490)</f>
        <v>5879</v>
      </c>
      <c r="CZ490" s="82">
        <v>44927</v>
      </c>
      <c r="DA490" s="6">
        <f t="shared" ref="DA490:DA491" si="1113">AVERAGE(BS455:BS490)</f>
        <v>13074.361111111111</v>
      </c>
      <c r="DB490" s="6">
        <f t="shared" ref="DB490:DB491" si="1114">AVERAGE(BS479:BS490)</f>
        <v>14898.5</v>
      </c>
      <c r="DC490" s="84">
        <f t="shared" ref="DC490:DC491" si="1115">BS490</f>
        <v>13728</v>
      </c>
    </row>
    <row r="491" spans="2:107" x14ac:dyDescent="0.3">
      <c r="B491" s="58">
        <v>44958</v>
      </c>
      <c r="C491" t="s">
        <v>444</v>
      </c>
      <c r="D491">
        <v>66</v>
      </c>
      <c r="E491">
        <v>148</v>
      </c>
      <c r="F491">
        <v>460</v>
      </c>
      <c r="G491">
        <v>39</v>
      </c>
      <c r="H491">
        <v>2149</v>
      </c>
      <c r="I491">
        <v>329</v>
      </c>
      <c r="J491">
        <v>42</v>
      </c>
      <c r="K491">
        <v>4</v>
      </c>
      <c r="L491">
        <v>493</v>
      </c>
      <c r="M491">
        <v>202</v>
      </c>
      <c r="N491">
        <v>152</v>
      </c>
      <c r="O491">
        <v>396</v>
      </c>
      <c r="P491">
        <v>201</v>
      </c>
      <c r="Q491">
        <v>78</v>
      </c>
      <c r="R491">
        <v>45</v>
      </c>
      <c r="S491">
        <v>73</v>
      </c>
      <c r="T491">
        <v>29</v>
      </c>
      <c r="U491">
        <v>54</v>
      </c>
      <c r="V491">
        <v>24</v>
      </c>
      <c r="W491">
        <v>110</v>
      </c>
      <c r="X491">
        <v>117</v>
      </c>
      <c r="Y491">
        <v>132</v>
      </c>
      <c r="Z491">
        <v>93</v>
      </c>
      <c r="AA491">
        <v>29</v>
      </c>
      <c r="AB491">
        <v>128</v>
      </c>
      <c r="AC491">
        <v>157</v>
      </c>
      <c r="AD491">
        <v>34</v>
      </c>
      <c r="AE491">
        <v>241</v>
      </c>
      <c r="AF491">
        <v>18</v>
      </c>
      <c r="AG491">
        <v>89</v>
      </c>
      <c r="AH491">
        <v>81</v>
      </c>
      <c r="AI491">
        <v>231</v>
      </c>
      <c r="AJ491">
        <v>174</v>
      </c>
      <c r="AK491">
        <v>24</v>
      </c>
      <c r="AL491">
        <v>132</v>
      </c>
      <c r="AM491">
        <v>84</v>
      </c>
      <c r="AN491">
        <v>1231</v>
      </c>
      <c r="AO491">
        <v>154</v>
      </c>
      <c r="AP491">
        <v>17</v>
      </c>
      <c r="AQ491">
        <v>80</v>
      </c>
      <c r="AR491">
        <v>26</v>
      </c>
      <c r="AS491">
        <v>90</v>
      </c>
      <c r="AT491">
        <v>775</v>
      </c>
      <c r="AU491">
        <v>179</v>
      </c>
      <c r="AV491">
        <v>12</v>
      </c>
      <c r="AW491">
        <v>203</v>
      </c>
      <c r="AX491">
        <v>0</v>
      </c>
      <c r="AY491">
        <v>11</v>
      </c>
      <c r="AZ491">
        <v>80</v>
      </c>
      <c r="BA491">
        <v>37</v>
      </c>
      <c r="BB491">
        <v>22</v>
      </c>
      <c r="BC491">
        <v>0</v>
      </c>
      <c r="BD491">
        <v>0</v>
      </c>
      <c r="BE491">
        <v>0</v>
      </c>
      <c r="BF491">
        <v>0</v>
      </c>
      <c r="BG491">
        <v>0</v>
      </c>
      <c r="BH491">
        <v>0</v>
      </c>
      <c r="BI491">
        <v>0</v>
      </c>
      <c r="BJ491">
        <v>0</v>
      </c>
      <c r="BK491">
        <v>0</v>
      </c>
      <c r="BL491">
        <v>0</v>
      </c>
      <c r="BM491">
        <v>0</v>
      </c>
      <c r="BN491">
        <v>0</v>
      </c>
      <c r="BO491">
        <v>138</v>
      </c>
      <c r="BP491">
        <v>0</v>
      </c>
      <c r="BQ491" s="3">
        <f t="shared" si="831"/>
        <v>1731</v>
      </c>
      <c r="BR491" s="24">
        <v>11644</v>
      </c>
      <c r="BS491" s="3">
        <f t="shared" si="938"/>
        <v>11644</v>
      </c>
      <c r="BT491" s="3">
        <v>0</v>
      </c>
      <c r="BU491" s="40">
        <v>44985</v>
      </c>
      <c r="BW491">
        <f t="shared" si="1104"/>
        <v>177647</v>
      </c>
      <c r="BX491" s="25">
        <f t="shared" si="1105"/>
        <v>-3.0618035774700125E-2</v>
      </c>
      <c r="BY491" s="41">
        <v>18852</v>
      </c>
      <c r="BZ491" s="37">
        <f t="shared" si="1106"/>
        <v>-7208</v>
      </c>
      <c r="CA491" s="37">
        <f t="shared" si="1107"/>
        <v>35590</v>
      </c>
      <c r="CD491">
        <f t="shared" si="1108"/>
        <v>35072</v>
      </c>
      <c r="CE491">
        <f t="shared" si="1109"/>
        <v>18344</v>
      </c>
      <c r="CF491">
        <f t="shared" si="1110"/>
        <v>10642</v>
      </c>
      <c r="CG491">
        <f t="shared" si="1111"/>
        <v>7211</v>
      </c>
      <c r="CH491">
        <f t="shared" si="1112"/>
        <v>5827</v>
      </c>
      <c r="CZ491" s="82">
        <v>44958</v>
      </c>
      <c r="DA491" s="6">
        <f t="shared" si="1113"/>
        <v>13038.777777777777</v>
      </c>
      <c r="DB491" s="6">
        <f t="shared" si="1114"/>
        <v>14803.916666666666</v>
      </c>
      <c r="DC491" s="84">
        <f t="shared" si="1115"/>
        <v>11644</v>
      </c>
    </row>
    <row r="492" spans="2:107" x14ac:dyDescent="0.3">
      <c r="B492" s="58">
        <v>44986</v>
      </c>
      <c r="C492" t="s">
        <v>445</v>
      </c>
      <c r="D492">
        <v>87</v>
      </c>
      <c r="E492">
        <v>178</v>
      </c>
      <c r="F492">
        <v>576</v>
      </c>
      <c r="G492">
        <v>56</v>
      </c>
      <c r="H492">
        <v>2658</v>
      </c>
      <c r="I492">
        <v>413</v>
      </c>
      <c r="J492">
        <v>51</v>
      </c>
      <c r="K492">
        <v>17</v>
      </c>
      <c r="L492">
        <v>607</v>
      </c>
      <c r="M492">
        <v>225</v>
      </c>
      <c r="N492">
        <v>228</v>
      </c>
      <c r="O492">
        <v>483</v>
      </c>
      <c r="P492">
        <v>244</v>
      </c>
      <c r="Q492">
        <v>125</v>
      </c>
      <c r="R492">
        <v>59</v>
      </c>
      <c r="S492">
        <v>91</v>
      </c>
      <c r="T492">
        <v>54</v>
      </c>
      <c r="U492">
        <v>87</v>
      </c>
      <c r="V492">
        <v>18</v>
      </c>
      <c r="W492">
        <v>116</v>
      </c>
      <c r="X492">
        <v>108</v>
      </c>
      <c r="Y492">
        <v>158</v>
      </c>
      <c r="Z492">
        <v>134</v>
      </c>
      <c r="AA492">
        <v>30</v>
      </c>
      <c r="AB492">
        <v>154</v>
      </c>
      <c r="AC492">
        <v>220</v>
      </c>
      <c r="AD492">
        <v>34</v>
      </c>
      <c r="AE492">
        <v>254</v>
      </c>
      <c r="AF492">
        <v>33</v>
      </c>
      <c r="AG492">
        <v>129</v>
      </c>
      <c r="AH492">
        <v>93</v>
      </c>
      <c r="AI492">
        <v>268</v>
      </c>
      <c r="AJ492">
        <v>211</v>
      </c>
      <c r="AK492">
        <v>36</v>
      </c>
      <c r="AL492">
        <v>166</v>
      </c>
      <c r="AM492">
        <v>63</v>
      </c>
      <c r="AN492">
        <v>1588</v>
      </c>
      <c r="AO492">
        <v>176</v>
      </c>
      <c r="AP492">
        <v>17</v>
      </c>
      <c r="AQ492">
        <v>102</v>
      </c>
      <c r="AR492">
        <v>36</v>
      </c>
      <c r="AS492">
        <v>115</v>
      </c>
      <c r="AT492">
        <v>873</v>
      </c>
      <c r="AU492">
        <v>262</v>
      </c>
      <c r="AV492">
        <v>13</v>
      </c>
      <c r="AW492">
        <v>193</v>
      </c>
      <c r="AX492">
        <v>0</v>
      </c>
      <c r="AY492">
        <v>13</v>
      </c>
      <c r="AZ492">
        <v>123</v>
      </c>
      <c r="BA492">
        <v>40</v>
      </c>
      <c r="BB492">
        <v>32</v>
      </c>
      <c r="BC492">
        <v>0</v>
      </c>
      <c r="BD492">
        <v>0</v>
      </c>
      <c r="BE492">
        <v>0</v>
      </c>
      <c r="BF492">
        <v>0</v>
      </c>
      <c r="BG492">
        <v>0</v>
      </c>
      <c r="BH492">
        <v>0</v>
      </c>
      <c r="BI492">
        <v>0</v>
      </c>
      <c r="BJ492">
        <v>0</v>
      </c>
      <c r="BK492">
        <v>0</v>
      </c>
      <c r="BL492">
        <v>0</v>
      </c>
      <c r="BM492">
        <v>0</v>
      </c>
      <c r="BN492">
        <v>0</v>
      </c>
      <c r="BO492">
        <v>181</v>
      </c>
      <c r="BP492">
        <v>0</v>
      </c>
      <c r="BQ492" s="3">
        <f t="shared" ref="BQ492:BQ493" si="1116">BR492-SUM(D492:BB492,BO492:BP492)</f>
        <v>1920</v>
      </c>
      <c r="BR492" s="24">
        <v>14148</v>
      </c>
      <c r="BS492" s="3">
        <f t="shared" si="938"/>
        <v>14148</v>
      </c>
      <c r="BT492" s="3">
        <v>0</v>
      </c>
      <c r="BU492" s="40">
        <v>45016</v>
      </c>
      <c r="BW492">
        <f t="shared" ref="BW492" si="1117">SUM(BR481:BR492)</f>
        <v>176386</v>
      </c>
      <c r="BX492" s="25">
        <f t="shared" ref="BX492" si="1118">(BW492/BW480)-1</f>
        <v>-4.4589368317282219E-2</v>
      </c>
      <c r="BY492" s="41">
        <v>9605</v>
      </c>
      <c r="BZ492" s="37">
        <f t="shared" ref="BZ492" si="1119">BR492-BY492</f>
        <v>4543</v>
      </c>
      <c r="CA492" s="37">
        <f t="shared" ref="CA492" si="1120">SUM(BZ481:BZ492)</f>
        <v>35988</v>
      </c>
      <c r="CD492">
        <f t="shared" ref="CD492" si="1121">SUM(H481:H492)</f>
        <v>34396</v>
      </c>
      <c r="CE492">
        <f t="shared" ref="CE492" si="1122">SUM(AN481:AN492)</f>
        <v>18133</v>
      </c>
      <c r="CF492">
        <f t="shared" ref="CF492" si="1123">SUM(AT481:AT492)</f>
        <v>10609</v>
      </c>
      <c r="CG492">
        <f t="shared" ref="CG492" si="1124">SUM(F481:F492)</f>
        <v>7183</v>
      </c>
      <c r="CH492">
        <f t="shared" ref="CH492" si="1125">SUM(O481:O492)</f>
        <v>5713</v>
      </c>
      <c r="CZ492" s="82">
        <v>44986</v>
      </c>
      <c r="DA492" s="6">
        <f t="shared" ref="DA492" si="1126">AVERAGE(BS457:BS492)</f>
        <v>13227.222222222223</v>
      </c>
      <c r="DB492" s="6">
        <f t="shared" ref="DB492" si="1127">AVERAGE(BS481:BS492)</f>
        <v>14698.833333333334</v>
      </c>
      <c r="DC492" s="84">
        <f t="shared" ref="DC492" si="1128">BS492</f>
        <v>14148</v>
      </c>
    </row>
    <row r="493" spans="2:107" x14ac:dyDescent="0.3">
      <c r="B493" s="58">
        <v>45017</v>
      </c>
      <c r="C493" t="s">
        <v>446</v>
      </c>
      <c r="D493">
        <v>64</v>
      </c>
      <c r="E493">
        <v>153</v>
      </c>
      <c r="F493">
        <v>489</v>
      </c>
      <c r="G493">
        <v>52</v>
      </c>
      <c r="H493">
        <v>2119</v>
      </c>
      <c r="I493">
        <v>395</v>
      </c>
      <c r="J493">
        <v>30</v>
      </c>
      <c r="K493">
        <v>14</v>
      </c>
      <c r="L493">
        <v>551</v>
      </c>
      <c r="M493">
        <v>182</v>
      </c>
      <c r="N493">
        <v>174</v>
      </c>
      <c r="O493">
        <v>416</v>
      </c>
      <c r="P493">
        <v>214</v>
      </c>
      <c r="Q493">
        <v>95</v>
      </c>
      <c r="R493">
        <v>51</v>
      </c>
      <c r="S493">
        <v>83</v>
      </c>
      <c r="T493">
        <v>42</v>
      </c>
      <c r="U493">
        <v>66</v>
      </c>
      <c r="V493">
        <v>22</v>
      </c>
      <c r="W493">
        <v>117</v>
      </c>
      <c r="X493">
        <v>105</v>
      </c>
      <c r="Y493">
        <v>125</v>
      </c>
      <c r="Z493">
        <v>139</v>
      </c>
      <c r="AA493">
        <v>31</v>
      </c>
      <c r="AB493">
        <v>104</v>
      </c>
      <c r="AC493">
        <v>151</v>
      </c>
      <c r="AD493">
        <v>48</v>
      </c>
      <c r="AE493">
        <v>231</v>
      </c>
      <c r="AF493">
        <v>23</v>
      </c>
      <c r="AG493">
        <v>110</v>
      </c>
      <c r="AH493">
        <v>82</v>
      </c>
      <c r="AI493">
        <v>225</v>
      </c>
      <c r="AJ493">
        <v>173</v>
      </c>
      <c r="AK493">
        <v>28</v>
      </c>
      <c r="AL493">
        <v>137</v>
      </c>
      <c r="AM493">
        <v>71</v>
      </c>
      <c r="AN493">
        <v>1333</v>
      </c>
      <c r="AO493">
        <v>146</v>
      </c>
      <c r="AP493">
        <v>13</v>
      </c>
      <c r="AQ493">
        <v>77</v>
      </c>
      <c r="AR493">
        <v>28</v>
      </c>
      <c r="AS493">
        <v>109</v>
      </c>
      <c r="AT493">
        <v>738</v>
      </c>
      <c r="AU493">
        <v>201</v>
      </c>
      <c r="AV493">
        <v>8</v>
      </c>
      <c r="AW493">
        <v>180</v>
      </c>
      <c r="AX493">
        <v>0</v>
      </c>
      <c r="AY493">
        <v>13</v>
      </c>
      <c r="AZ493">
        <v>114</v>
      </c>
      <c r="BA493">
        <v>34</v>
      </c>
      <c r="BB493">
        <v>27</v>
      </c>
      <c r="BC493">
        <v>0</v>
      </c>
      <c r="BD493">
        <v>0</v>
      </c>
      <c r="BE493">
        <v>0</v>
      </c>
      <c r="BF493">
        <v>0</v>
      </c>
      <c r="BG493">
        <v>0</v>
      </c>
      <c r="BH493">
        <v>0</v>
      </c>
      <c r="BI493">
        <v>0</v>
      </c>
      <c r="BJ493">
        <v>0</v>
      </c>
      <c r="BK493">
        <v>0</v>
      </c>
      <c r="BL493">
        <v>0</v>
      </c>
      <c r="BM493">
        <v>0</v>
      </c>
      <c r="BN493">
        <v>0</v>
      </c>
      <c r="BO493">
        <v>147</v>
      </c>
      <c r="BP493">
        <v>0</v>
      </c>
      <c r="BQ493" s="3">
        <f t="shared" si="1116"/>
        <v>1705</v>
      </c>
      <c r="BR493" s="24">
        <v>11985</v>
      </c>
      <c r="BS493" s="3">
        <f>SUM(D493:BR493)</f>
        <v>23970</v>
      </c>
      <c r="BT493" s="3">
        <v>11985</v>
      </c>
      <c r="BU493" s="40">
        <v>45046</v>
      </c>
      <c r="BW493">
        <f t="shared" ref="BW493" si="1129">SUM(BR482:BR493)</f>
        <v>174729</v>
      </c>
      <c r="BX493" s="25">
        <f t="shared" ref="BX493" si="1130">(BW493/BW481)-1</f>
        <v>-4.8886832507756828E-2</v>
      </c>
      <c r="BY493" s="41">
        <v>8183</v>
      </c>
      <c r="BZ493" s="37">
        <f t="shared" ref="BZ493" si="1131">BR493-BY493</f>
        <v>3802</v>
      </c>
      <c r="CA493" s="37">
        <f t="shared" ref="CA493" si="1132">SUM(BZ482:BZ493)</f>
        <v>35864</v>
      </c>
      <c r="CD493">
        <f t="shared" ref="CD493" si="1133">SUM(H482:H493)</f>
        <v>33708</v>
      </c>
      <c r="CE493">
        <f t="shared" ref="CE493" si="1134">SUM(AN482:AN493)</f>
        <v>17931</v>
      </c>
      <c r="CF493">
        <f t="shared" ref="CF493" si="1135">SUM(AT482:AT493)</f>
        <v>10559</v>
      </c>
      <c r="CG493">
        <f t="shared" ref="CG493" si="1136">SUM(F482:F493)</f>
        <v>7074</v>
      </c>
      <c r="CH493">
        <f t="shared" ref="CH493" si="1137">SUM(O482:O493)</f>
        <v>5706</v>
      </c>
      <c r="CZ493" s="82">
        <v>45017</v>
      </c>
      <c r="DA493" s="6">
        <f t="shared" ref="DA493" si="1138">AVERAGE(BS458:BS493)</f>
        <v>13893.055555555555</v>
      </c>
      <c r="DB493" s="6">
        <f t="shared" ref="DB493" si="1139">AVERAGE(BS482:BS493)</f>
        <v>15559.5</v>
      </c>
      <c r="DC493" s="84">
        <f t="shared" ref="DC493" si="1140">BS493</f>
        <v>23970</v>
      </c>
    </row>
    <row r="494" spans="2:107" x14ac:dyDescent="0.3">
      <c r="B494" s="58">
        <v>45047</v>
      </c>
      <c r="C494" t="s">
        <v>447</v>
      </c>
      <c r="BC494">
        <v>0</v>
      </c>
      <c r="BD494">
        <v>0</v>
      </c>
      <c r="BE494">
        <v>0</v>
      </c>
      <c r="BF494">
        <v>0</v>
      </c>
      <c r="BG494">
        <v>0</v>
      </c>
      <c r="BH494">
        <v>0</v>
      </c>
      <c r="BI494">
        <v>0</v>
      </c>
      <c r="BJ494">
        <v>0</v>
      </c>
      <c r="BK494">
        <v>0</v>
      </c>
      <c r="BL494">
        <v>0</v>
      </c>
      <c r="BM494">
        <v>0</v>
      </c>
      <c r="BN494">
        <v>0</v>
      </c>
      <c r="BS494" s="3">
        <f t="shared" si="938"/>
        <v>0</v>
      </c>
      <c r="BT494" s="3">
        <v>0</v>
      </c>
      <c r="BU494" s="40">
        <v>45077</v>
      </c>
      <c r="CZ494" s="82">
        <v>45047</v>
      </c>
    </row>
    <row r="495" spans="2:107" x14ac:dyDescent="0.3">
      <c r="B495" s="58">
        <v>45078</v>
      </c>
      <c r="C495" t="s">
        <v>448</v>
      </c>
      <c r="BC495">
        <v>0</v>
      </c>
      <c r="BD495">
        <v>0</v>
      </c>
      <c r="BE495">
        <v>0</v>
      </c>
      <c r="BF495">
        <v>0</v>
      </c>
      <c r="BG495">
        <v>0</v>
      </c>
      <c r="BH495">
        <v>0</v>
      </c>
      <c r="BI495">
        <v>0</v>
      </c>
      <c r="BJ495">
        <v>0</v>
      </c>
      <c r="BK495">
        <v>0</v>
      </c>
      <c r="BL495">
        <v>0</v>
      </c>
      <c r="BM495">
        <v>0</v>
      </c>
      <c r="BN495">
        <v>0</v>
      </c>
      <c r="BU495" s="40">
        <v>45107</v>
      </c>
      <c r="CZ495" s="82">
        <v>45078</v>
      </c>
    </row>
    <row r="496" spans="2:107" x14ac:dyDescent="0.3">
      <c r="B496" s="58">
        <v>45108</v>
      </c>
      <c r="C496" t="s">
        <v>462</v>
      </c>
      <c r="BC496">
        <v>0</v>
      </c>
      <c r="BD496">
        <v>0</v>
      </c>
      <c r="BE496">
        <v>0</v>
      </c>
      <c r="BF496">
        <v>0</v>
      </c>
      <c r="BG496">
        <v>0</v>
      </c>
      <c r="BH496">
        <v>0</v>
      </c>
      <c r="BI496">
        <v>0</v>
      </c>
      <c r="BJ496">
        <v>0</v>
      </c>
      <c r="BK496">
        <v>0</v>
      </c>
      <c r="BL496">
        <v>0</v>
      </c>
      <c r="BM496">
        <v>0</v>
      </c>
      <c r="BN496">
        <v>0</v>
      </c>
      <c r="BU496" s="40">
        <v>45138</v>
      </c>
      <c r="CZ496" s="82">
        <v>45108</v>
      </c>
    </row>
    <row r="497" spans="2:104" x14ac:dyDescent="0.3">
      <c r="B497" s="58">
        <v>45139</v>
      </c>
      <c r="C497" t="s">
        <v>438</v>
      </c>
      <c r="BC497">
        <v>0</v>
      </c>
      <c r="BD497">
        <v>0</v>
      </c>
      <c r="BE497">
        <v>0</v>
      </c>
      <c r="BF497">
        <v>0</v>
      </c>
      <c r="BG497">
        <v>0</v>
      </c>
      <c r="BH497">
        <v>0</v>
      </c>
      <c r="BI497">
        <v>0</v>
      </c>
      <c r="BJ497">
        <v>0</v>
      </c>
      <c r="BK497">
        <v>0</v>
      </c>
      <c r="BL497">
        <v>0</v>
      </c>
      <c r="BM497">
        <v>0</v>
      </c>
      <c r="BN497">
        <v>0</v>
      </c>
      <c r="BU497" s="40">
        <v>45169</v>
      </c>
      <c r="CZ497" s="82">
        <v>45139</v>
      </c>
    </row>
    <row r="498" spans="2:104" x14ac:dyDescent="0.3">
      <c r="B498" s="58">
        <v>45170</v>
      </c>
      <c r="C498" t="s">
        <v>439</v>
      </c>
      <c r="BC498">
        <v>0</v>
      </c>
      <c r="BD498">
        <v>0</v>
      </c>
      <c r="BE498">
        <v>0</v>
      </c>
      <c r="BF498">
        <v>0</v>
      </c>
      <c r="BG498">
        <v>0</v>
      </c>
      <c r="BH498">
        <v>0</v>
      </c>
      <c r="BI498">
        <v>0</v>
      </c>
      <c r="BJ498">
        <v>0</v>
      </c>
      <c r="BK498">
        <v>0</v>
      </c>
      <c r="BL498">
        <v>0</v>
      </c>
      <c r="BM498">
        <v>0</v>
      </c>
      <c r="BN498">
        <v>0</v>
      </c>
      <c r="BU498" s="40">
        <v>45199</v>
      </c>
      <c r="CZ498" s="82">
        <v>45170</v>
      </c>
    </row>
    <row r="499" spans="2:104" x14ac:dyDescent="0.3">
      <c r="B499" s="58">
        <v>45200</v>
      </c>
      <c r="C499" t="s">
        <v>440</v>
      </c>
      <c r="BC499">
        <v>0</v>
      </c>
      <c r="BD499">
        <v>0</v>
      </c>
      <c r="BE499">
        <v>0</v>
      </c>
      <c r="BF499">
        <v>0</v>
      </c>
      <c r="BG499">
        <v>0</v>
      </c>
      <c r="BH499">
        <v>0</v>
      </c>
      <c r="BI499">
        <v>0</v>
      </c>
      <c r="BJ499">
        <v>0</v>
      </c>
      <c r="BK499">
        <v>0</v>
      </c>
      <c r="BL499">
        <v>0</v>
      </c>
      <c r="BM499">
        <v>0</v>
      </c>
      <c r="BN499">
        <v>0</v>
      </c>
      <c r="BU499" s="40">
        <v>45230</v>
      </c>
      <c r="CZ499" s="82">
        <v>45200</v>
      </c>
    </row>
    <row r="500" spans="2:104" x14ac:dyDescent="0.3">
      <c r="B500" s="58">
        <v>45231</v>
      </c>
      <c r="C500" t="s">
        <v>441</v>
      </c>
      <c r="BC500">
        <v>0</v>
      </c>
      <c r="BD500">
        <v>0</v>
      </c>
      <c r="BE500">
        <v>0</v>
      </c>
      <c r="BF500">
        <v>0</v>
      </c>
      <c r="BG500">
        <v>0</v>
      </c>
      <c r="BH500">
        <v>0</v>
      </c>
      <c r="BI500">
        <v>0</v>
      </c>
      <c r="BJ500">
        <v>0</v>
      </c>
      <c r="BK500">
        <v>0</v>
      </c>
      <c r="BL500">
        <v>0</v>
      </c>
      <c r="BM500">
        <v>0</v>
      </c>
      <c r="BN500">
        <v>0</v>
      </c>
      <c r="BU500" s="40">
        <v>45260</v>
      </c>
      <c r="CZ500" s="82">
        <v>45231</v>
      </c>
    </row>
    <row r="501" spans="2:104" x14ac:dyDescent="0.3">
      <c r="B501" s="58">
        <v>45261</v>
      </c>
      <c r="C501" t="s">
        <v>442</v>
      </c>
      <c r="BC501">
        <v>0</v>
      </c>
      <c r="BD501">
        <v>0</v>
      </c>
      <c r="BE501">
        <v>0</v>
      </c>
      <c r="BF501">
        <v>0</v>
      </c>
      <c r="BG501">
        <v>0</v>
      </c>
      <c r="BH501">
        <v>0</v>
      </c>
      <c r="BI501">
        <v>0</v>
      </c>
      <c r="BJ501">
        <v>0</v>
      </c>
      <c r="BK501">
        <v>0</v>
      </c>
      <c r="BL501">
        <v>0</v>
      </c>
      <c r="BM501">
        <v>0</v>
      </c>
      <c r="BN501">
        <v>0</v>
      </c>
      <c r="BU501" s="40">
        <v>45291</v>
      </c>
      <c r="CZ501" s="82">
        <v>45261</v>
      </c>
    </row>
    <row r="502" spans="2:104" x14ac:dyDescent="0.3">
      <c r="B502" s="58">
        <v>45292</v>
      </c>
      <c r="C502" t="s">
        <v>443</v>
      </c>
      <c r="BC502">
        <v>0</v>
      </c>
      <c r="BD502">
        <v>0</v>
      </c>
      <c r="BE502">
        <v>0</v>
      </c>
      <c r="BF502">
        <v>0</v>
      </c>
      <c r="BG502">
        <v>0</v>
      </c>
      <c r="BH502">
        <v>0</v>
      </c>
      <c r="BI502">
        <v>0</v>
      </c>
      <c r="BJ502">
        <v>0</v>
      </c>
      <c r="BK502">
        <v>0</v>
      </c>
      <c r="BL502">
        <v>0</v>
      </c>
      <c r="BM502">
        <v>0</v>
      </c>
      <c r="BN502">
        <v>0</v>
      </c>
      <c r="BU502" s="40">
        <v>45322</v>
      </c>
      <c r="CZ502" s="82">
        <v>45292</v>
      </c>
    </row>
    <row r="503" spans="2:104" x14ac:dyDescent="0.3">
      <c r="B503" s="58">
        <v>45323</v>
      </c>
      <c r="C503" t="s">
        <v>444</v>
      </c>
      <c r="BC503">
        <v>0</v>
      </c>
      <c r="BD503">
        <v>0</v>
      </c>
      <c r="BE503">
        <v>0</v>
      </c>
      <c r="BF503">
        <v>0</v>
      </c>
      <c r="BG503">
        <v>0</v>
      </c>
      <c r="BH503">
        <v>0</v>
      </c>
      <c r="BI503">
        <v>0</v>
      </c>
      <c r="BJ503">
        <v>0</v>
      </c>
      <c r="BK503">
        <v>0</v>
      </c>
      <c r="BL503">
        <v>0</v>
      </c>
      <c r="BM503">
        <v>0</v>
      </c>
      <c r="BN503">
        <v>0</v>
      </c>
      <c r="BU503" s="40">
        <v>45351</v>
      </c>
      <c r="CZ503" s="82">
        <v>45323</v>
      </c>
    </row>
    <row r="504" spans="2:104" x14ac:dyDescent="0.3">
      <c r="B504" s="58">
        <v>45352</v>
      </c>
      <c r="C504" t="s">
        <v>445</v>
      </c>
      <c r="BC504">
        <v>0</v>
      </c>
      <c r="BD504">
        <v>0</v>
      </c>
      <c r="BE504">
        <v>0</v>
      </c>
      <c r="BF504">
        <v>0</v>
      </c>
      <c r="BG504">
        <v>0</v>
      </c>
      <c r="BH504">
        <v>0</v>
      </c>
      <c r="BI504">
        <v>0</v>
      </c>
      <c r="BJ504">
        <v>0</v>
      </c>
      <c r="BK504">
        <v>0</v>
      </c>
      <c r="BL504">
        <v>0</v>
      </c>
      <c r="BM504">
        <v>0</v>
      </c>
      <c r="BN504">
        <v>0</v>
      </c>
      <c r="BU504" s="40">
        <v>45382</v>
      </c>
      <c r="CZ504" s="82">
        <v>45352</v>
      </c>
    </row>
    <row r="505" spans="2:104" x14ac:dyDescent="0.3">
      <c r="B505" s="58">
        <v>45383</v>
      </c>
      <c r="C505" t="s">
        <v>446</v>
      </c>
      <c r="BC505">
        <v>0</v>
      </c>
      <c r="BD505">
        <v>0</v>
      </c>
      <c r="BE505">
        <v>0</v>
      </c>
      <c r="BF505">
        <v>0</v>
      </c>
      <c r="BG505">
        <v>0</v>
      </c>
      <c r="BH505">
        <v>0</v>
      </c>
      <c r="BI505">
        <v>0</v>
      </c>
      <c r="BJ505">
        <v>0</v>
      </c>
      <c r="BK505">
        <v>0</v>
      </c>
      <c r="BL505">
        <v>0</v>
      </c>
      <c r="BM505">
        <v>0</v>
      </c>
      <c r="BN505">
        <v>0</v>
      </c>
      <c r="BU505" s="40">
        <v>45412</v>
      </c>
      <c r="CZ505" s="82">
        <v>45383</v>
      </c>
    </row>
    <row r="506" spans="2:104" x14ac:dyDescent="0.3">
      <c r="B506" s="58">
        <v>45413</v>
      </c>
      <c r="C506" t="s">
        <v>447</v>
      </c>
      <c r="BC506">
        <v>0</v>
      </c>
      <c r="BD506">
        <v>0</v>
      </c>
      <c r="BE506">
        <v>0</v>
      </c>
      <c r="BF506">
        <v>0</v>
      </c>
      <c r="BG506">
        <v>0</v>
      </c>
      <c r="BH506">
        <v>0</v>
      </c>
      <c r="BI506">
        <v>0</v>
      </c>
      <c r="BJ506">
        <v>0</v>
      </c>
      <c r="BK506">
        <v>0</v>
      </c>
      <c r="BL506">
        <v>0</v>
      </c>
      <c r="BM506">
        <v>0</v>
      </c>
      <c r="BN506">
        <v>0</v>
      </c>
      <c r="BU506" s="40">
        <v>45443</v>
      </c>
      <c r="CK506"/>
      <c r="CL506"/>
      <c r="CM506"/>
      <c r="CN506"/>
      <c r="CO506"/>
      <c r="CP506"/>
      <c r="CQ506"/>
      <c r="CR506"/>
      <c r="CS506"/>
      <c r="CT506"/>
      <c r="CZ506" s="82">
        <v>45413</v>
      </c>
    </row>
    <row r="507" spans="2:104" x14ac:dyDescent="0.3">
      <c r="B507" s="58">
        <v>45444</v>
      </c>
      <c r="C507" t="s">
        <v>448</v>
      </c>
      <c r="BC507">
        <v>0</v>
      </c>
      <c r="BD507">
        <v>0</v>
      </c>
      <c r="BE507">
        <v>0</v>
      </c>
      <c r="BF507">
        <v>0</v>
      </c>
      <c r="BG507">
        <v>0</v>
      </c>
      <c r="BH507">
        <v>0</v>
      </c>
      <c r="BI507">
        <v>0</v>
      </c>
      <c r="BJ507">
        <v>0</v>
      </c>
      <c r="BK507">
        <v>0</v>
      </c>
      <c r="BL507">
        <v>0</v>
      </c>
      <c r="BM507">
        <v>0</v>
      </c>
      <c r="BN507">
        <v>0</v>
      </c>
      <c r="BU507" s="40">
        <v>45473</v>
      </c>
      <c r="CK507"/>
      <c r="CL507"/>
      <c r="CM507"/>
      <c r="CN507"/>
      <c r="CO507"/>
      <c r="CP507"/>
      <c r="CQ507"/>
      <c r="CR507"/>
      <c r="CS507"/>
      <c r="CT507"/>
      <c r="CZ507" s="82">
        <v>45444</v>
      </c>
    </row>
    <row r="508" spans="2:104" x14ac:dyDescent="0.3">
      <c r="B508" s="58">
        <v>45474</v>
      </c>
      <c r="C508" t="s">
        <v>462</v>
      </c>
      <c r="BC508">
        <v>0</v>
      </c>
      <c r="BD508">
        <v>0</v>
      </c>
      <c r="BE508">
        <v>0</v>
      </c>
      <c r="BF508">
        <v>0</v>
      </c>
      <c r="BG508">
        <v>0</v>
      </c>
      <c r="BH508">
        <v>0</v>
      </c>
      <c r="BI508">
        <v>0</v>
      </c>
      <c r="BJ508">
        <v>0</v>
      </c>
      <c r="BK508">
        <v>0</v>
      </c>
      <c r="BL508">
        <v>0</v>
      </c>
      <c r="BM508">
        <v>0</v>
      </c>
      <c r="BN508">
        <v>0</v>
      </c>
      <c r="BU508" s="40">
        <v>45504</v>
      </c>
      <c r="CZ508" s="82">
        <v>45474</v>
      </c>
    </row>
    <row r="509" spans="2:104" x14ac:dyDescent="0.3">
      <c r="B509" s="58">
        <v>45505</v>
      </c>
      <c r="C509" t="s">
        <v>438</v>
      </c>
      <c r="BC509">
        <v>0</v>
      </c>
      <c r="BD509">
        <v>0</v>
      </c>
      <c r="BE509">
        <v>0</v>
      </c>
      <c r="BF509">
        <v>0</v>
      </c>
      <c r="BG509">
        <v>0</v>
      </c>
      <c r="BH509">
        <v>0</v>
      </c>
      <c r="BI509">
        <v>0</v>
      </c>
      <c r="BJ509">
        <v>0</v>
      </c>
      <c r="BK509">
        <v>0</v>
      </c>
      <c r="BL509">
        <v>0</v>
      </c>
      <c r="BM509">
        <v>0</v>
      </c>
      <c r="BN509">
        <v>0</v>
      </c>
      <c r="BU509" s="40">
        <v>45535</v>
      </c>
      <c r="CZ509" s="82">
        <v>45505</v>
      </c>
    </row>
    <row r="510" spans="2:104" x14ac:dyDescent="0.3">
      <c r="B510" s="58">
        <v>45536</v>
      </c>
      <c r="C510" t="s">
        <v>439</v>
      </c>
      <c r="BC510">
        <v>0</v>
      </c>
      <c r="BD510">
        <v>0</v>
      </c>
      <c r="BE510">
        <v>0</v>
      </c>
      <c r="BF510">
        <v>0</v>
      </c>
      <c r="BG510">
        <v>0</v>
      </c>
      <c r="BH510">
        <v>0</v>
      </c>
      <c r="BI510">
        <v>0</v>
      </c>
      <c r="BJ510">
        <v>0</v>
      </c>
      <c r="BK510">
        <v>0</v>
      </c>
      <c r="BL510">
        <v>0</v>
      </c>
      <c r="BM510">
        <v>0</v>
      </c>
      <c r="BN510">
        <v>0</v>
      </c>
      <c r="BU510" s="40">
        <v>45565</v>
      </c>
      <c r="CK510"/>
      <c r="CL510"/>
      <c r="CM510"/>
      <c r="CN510"/>
      <c r="CO510"/>
      <c r="CP510"/>
      <c r="CQ510"/>
      <c r="CR510"/>
      <c r="CS510"/>
      <c r="CT510"/>
      <c r="CZ510" s="82">
        <v>45536</v>
      </c>
    </row>
    <row r="511" spans="2:104" x14ac:dyDescent="0.3">
      <c r="B511" s="58">
        <v>45566</v>
      </c>
      <c r="C511" t="s">
        <v>440</v>
      </c>
      <c r="BC511">
        <v>0</v>
      </c>
      <c r="BD511">
        <v>0</v>
      </c>
      <c r="BE511">
        <v>0</v>
      </c>
      <c r="BF511">
        <v>0</v>
      </c>
      <c r="BG511">
        <v>0</v>
      </c>
      <c r="BH511">
        <v>0</v>
      </c>
      <c r="BI511">
        <v>0</v>
      </c>
      <c r="BJ511">
        <v>0</v>
      </c>
      <c r="BK511">
        <v>0</v>
      </c>
      <c r="BL511">
        <v>0</v>
      </c>
      <c r="BM511">
        <v>0</v>
      </c>
      <c r="BN511">
        <v>0</v>
      </c>
      <c r="BU511" s="40">
        <v>45596</v>
      </c>
      <c r="CK511"/>
      <c r="CL511"/>
      <c r="CM511"/>
      <c r="CN511"/>
      <c r="CO511"/>
      <c r="CP511"/>
      <c r="CQ511"/>
      <c r="CR511"/>
      <c r="CS511"/>
      <c r="CT511"/>
      <c r="CZ511" s="82">
        <v>45566</v>
      </c>
    </row>
    <row r="512" spans="2:104" x14ac:dyDescent="0.3">
      <c r="B512" s="58">
        <v>45597</v>
      </c>
      <c r="C512" t="s">
        <v>441</v>
      </c>
      <c r="BC512">
        <v>0</v>
      </c>
      <c r="BD512">
        <v>0</v>
      </c>
      <c r="BE512">
        <v>0</v>
      </c>
      <c r="BF512">
        <v>0</v>
      </c>
      <c r="BG512">
        <v>0</v>
      </c>
      <c r="BH512">
        <v>0</v>
      </c>
      <c r="BI512">
        <v>0</v>
      </c>
      <c r="BJ512">
        <v>0</v>
      </c>
      <c r="BK512">
        <v>0</v>
      </c>
      <c r="BL512">
        <v>0</v>
      </c>
      <c r="BM512">
        <v>0</v>
      </c>
      <c r="BN512">
        <v>0</v>
      </c>
      <c r="BU512" s="40">
        <v>45626</v>
      </c>
      <c r="CZ512" s="82">
        <v>45597</v>
      </c>
    </row>
    <row r="513" spans="2:107" x14ac:dyDescent="0.3">
      <c r="B513" s="58">
        <v>45627</v>
      </c>
      <c r="C513" t="s">
        <v>442</v>
      </c>
      <c r="BC513">
        <v>0</v>
      </c>
      <c r="BD513">
        <v>0</v>
      </c>
      <c r="BE513">
        <v>0</v>
      </c>
      <c r="BF513">
        <v>0</v>
      </c>
      <c r="BG513">
        <v>0</v>
      </c>
      <c r="BH513">
        <v>0</v>
      </c>
      <c r="BI513">
        <v>0</v>
      </c>
      <c r="BJ513">
        <v>0</v>
      </c>
      <c r="BK513">
        <v>0</v>
      </c>
      <c r="BL513">
        <v>0</v>
      </c>
      <c r="BM513">
        <v>0</v>
      </c>
      <c r="BN513">
        <v>0</v>
      </c>
      <c r="BU513" s="40">
        <v>45657</v>
      </c>
      <c r="CZ513" s="82">
        <v>45627</v>
      </c>
    </row>
    <row r="514" spans="2:107" x14ac:dyDescent="0.3">
      <c r="B514" s="58">
        <v>45658</v>
      </c>
      <c r="C514" t="s">
        <v>443</v>
      </c>
      <c r="BC514">
        <v>0</v>
      </c>
      <c r="BD514">
        <v>0</v>
      </c>
      <c r="BE514">
        <v>0</v>
      </c>
      <c r="BF514">
        <v>0</v>
      </c>
      <c r="BG514">
        <v>0</v>
      </c>
      <c r="BH514">
        <v>0</v>
      </c>
      <c r="BI514">
        <v>0</v>
      </c>
      <c r="BJ514">
        <v>0</v>
      </c>
      <c r="BK514">
        <v>0</v>
      </c>
      <c r="BL514">
        <v>0</v>
      </c>
      <c r="BM514">
        <v>0</v>
      </c>
      <c r="BN514">
        <v>0</v>
      </c>
      <c r="BU514" s="40">
        <v>45688</v>
      </c>
      <c r="CZ514" s="82">
        <v>45658</v>
      </c>
    </row>
    <row r="515" spans="2:107" x14ac:dyDescent="0.3">
      <c r="B515" s="58">
        <v>45689</v>
      </c>
      <c r="C515" t="s">
        <v>444</v>
      </c>
      <c r="BC515">
        <v>0</v>
      </c>
      <c r="BD515">
        <v>0</v>
      </c>
      <c r="BE515">
        <v>0</v>
      </c>
      <c r="BF515">
        <v>0</v>
      </c>
      <c r="BG515">
        <v>0</v>
      </c>
      <c r="BH515">
        <v>0</v>
      </c>
      <c r="BI515">
        <v>0</v>
      </c>
      <c r="BJ515">
        <v>0</v>
      </c>
      <c r="BK515">
        <v>0</v>
      </c>
      <c r="BL515">
        <v>0</v>
      </c>
      <c r="BM515">
        <v>0</v>
      </c>
      <c r="BN515">
        <v>0</v>
      </c>
      <c r="BU515" s="40">
        <v>45716</v>
      </c>
      <c r="CZ515" s="82">
        <v>45689</v>
      </c>
      <c r="DC515" s="64"/>
    </row>
    <row r="516" spans="2:107" x14ac:dyDescent="0.3">
      <c r="B516" s="58">
        <v>45717</v>
      </c>
      <c r="C516" t="s">
        <v>445</v>
      </c>
      <c r="BC516">
        <v>0</v>
      </c>
      <c r="BD516">
        <v>0</v>
      </c>
      <c r="BE516">
        <v>0</v>
      </c>
      <c r="BF516">
        <v>0</v>
      </c>
      <c r="BG516">
        <v>0</v>
      </c>
      <c r="BH516">
        <v>0</v>
      </c>
      <c r="BI516">
        <v>0</v>
      </c>
      <c r="BJ516">
        <v>0</v>
      </c>
      <c r="BK516">
        <v>0</v>
      </c>
      <c r="BL516">
        <v>0</v>
      </c>
      <c r="BM516">
        <v>0</v>
      </c>
      <c r="BN516">
        <v>0</v>
      </c>
      <c r="BU516" s="40">
        <v>45747</v>
      </c>
      <c r="CZ516" s="82">
        <v>45717</v>
      </c>
      <c r="DC516" s="64"/>
    </row>
    <row r="517" spans="2:107" x14ac:dyDescent="0.3">
      <c r="B517" s="58">
        <v>45748</v>
      </c>
      <c r="C517" t="s">
        <v>446</v>
      </c>
      <c r="BC517">
        <v>0</v>
      </c>
      <c r="BD517">
        <v>0</v>
      </c>
      <c r="BE517">
        <v>0</v>
      </c>
      <c r="BF517">
        <v>0</v>
      </c>
      <c r="BG517">
        <v>0</v>
      </c>
      <c r="BH517">
        <v>0</v>
      </c>
      <c r="BI517">
        <v>0</v>
      </c>
      <c r="BJ517">
        <v>0</v>
      </c>
      <c r="BK517">
        <v>0</v>
      </c>
      <c r="BL517">
        <v>0</v>
      </c>
      <c r="BM517">
        <v>0</v>
      </c>
      <c r="BN517">
        <v>0</v>
      </c>
      <c r="BU517" s="40">
        <v>45777</v>
      </c>
      <c r="CZ517" s="82">
        <v>45748</v>
      </c>
      <c r="DC517" s="64"/>
    </row>
    <row r="518" spans="2:107" x14ac:dyDescent="0.3">
      <c r="B518" s="58">
        <v>45778</v>
      </c>
      <c r="C518" t="s">
        <v>447</v>
      </c>
      <c r="BC518">
        <v>0</v>
      </c>
      <c r="BD518">
        <v>0</v>
      </c>
      <c r="BE518">
        <v>0</v>
      </c>
      <c r="BF518">
        <v>0</v>
      </c>
      <c r="BG518">
        <v>0</v>
      </c>
      <c r="BH518">
        <v>0</v>
      </c>
      <c r="BI518">
        <v>0</v>
      </c>
      <c r="BJ518">
        <v>0</v>
      </c>
      <c r="BK518">
        <v>0</v>
      </c>
      <c r="BL518">
        <v>0</v>
      </c>
      <c r="BM518">
        <v>0</v>
      </c>
      <c r="BN518">
        <v>0</v>
      </c>
      <c r="BU518" s="40">
        <v>45808</v>
      </c>
      <c r="CK518"/>
      <c r="CL518"/>
      <c r="CM518"/>
      <c r="CN518"/>
      <c r="CO518"/>
      <c r="CP518"/>
      <c r="CQ518"/>
      <c r="CR518"/>
      <c r="CS518"/>
      <c r="CT518"/>
      <c r="CZ518" s="82">
        <v>45778</v>
      </c>
      <c r="DC518" s="64"/>
    </row>
    <row r="519" spans="2:107" x14ac:dyDescent="0.3">
      <c r="B519" s="58">
        <v>45809</v>
      </c>
      <c r="C519" t="s">
        <v>448</v>
      </c>
      <c r="BC519">
        <v>0</v>
      </c>
      <c r="BD519">
        <v>0</v>
      </c>
      <c r="BE519">
        <v>0</v>
      </c>
      <c r="BF519">
        <v>0</v>
      </c>
      <c r="BG519">
        <v>0</v>
      </c>
      <c r="BH519">
        <v>0</v>
      </c>
      <c r="BI519">
        <v>0</v>
      </c>
      <c r="BJ519">
        <v>0</v>
      </c>
      <c r="BK519">
        <v>0</v>
      </c>
      <c r="BL519">
        <v>0</v>
      </c>
      <c r="BM519">
        <v>0</v>
      </c>
      <c r="BN519">
        <v>0</v>
      </c>
      <c r="BU519" s="40">
        <v>45838</v>
      </c>
      <c r="CZ519" s="82">
        <v>45809</v>
      </c>
      <c r="DC519" s="64"/>
    </row>
    <row r="520" spans="2:107" x14ac:dyDescent="0.3">
      <c r="B520" s="58">
        <v>45839</v>
      </c>
      <c r="C520" t="s">
        <v>462</v>
      </c>
      <c r="BU520" s="40"/>
      <c r="CZ520" s="82"/>
      <c r="DC520" s="64"/>
    </row>
    <row r="521" spans="2:107" x14ac:dyDescent="0.3">
      <c r="B521" s="58">
        <v>45870</v>
      </c>
      <c r="C521" t="s">
        <v>438</v>
      </c>
      <c r="BU521" s="40"/>
      <c r="CZ521" s="82"/>
      <c r="DC521" s="64"/>
    </row>
    <row r="522" spans="2:107" x14ac:dyDescent="0.3">
      <c r="B522" s="58">
        <v>45901</v>
      </c>
      <c r="C522" t="s">
        <v>439</v>
      </c>
      <c r="BU522" s="40"/>
      <c r="CZ522" s="82"/>
      <c r="DC522" s="64"/>
    </row>
    <row r="523" spans="2:107" x14ac:dyDescent="0.3">
      <c r="B523" s="58">
        <v>45931</v>
      </c>
      <c r="C523" t="s">
        <v>440</v>
      </c>
      <c r="BU523" s="40"/>
      <c r="CZ523" s="82"/>
      <c r="DC523" s="64"/>
    </row>
    <row r="524" spans="2:107" x14ac:dyDescent="0.3">
      <c r="B524" s="58">
        <v>45962</v>
      </c>
      <c r="C524" t="s">
        <v>441</v>
      </c>
      <c r="BU524" s="40"/>
      <c r="CZ524" s="82"/>
      <c r="DC524" s="64"/>
    </row>
    <row r="525" spans="2:107" x14ac:dyDescent="0.3">
      <c r="B525" s="58">
        <v>45992</v>
      </c>
      <c r="C525" t="s">
        <v>442</v>
      </c>
      <c r="BU525" s="40"/>
      <c r="CZ525" s="82"/>
      <c r="DC525" s="64"/>
    </row>
    <row r="526" spans="2:107" x14ac:dyDescent="0.3">
      <c r="B526" s="58">
        <v>46023</v>
      </c>
      <c r="C526" t="s">
        <v>443</v>
      </c>
      <c r="BU526" s="40"/>
      <c r="CZ526" s="82"/>
      <c r="DC526" s="64"/>
    </row>
    <row r="527" spans="2:107" x14ac:dyDescent="0.3">
      <c r="B527" s="58">
        <v>46054</v>
      </c>
      <c r="C527" t="s">
        <v>444</v>
      </c>
      <c r="BU527" s="40"/>
      <c r="CZ527" s="82"/>
      <c r="DC527" s="64"/>
    </row>
    <row r="528" spans="2:107" x14ac:dyDescent="0.3">
      <c r="B528" s="58">
        <v>46082</v>
      </c>
      <c r="C528" t="s">
        <v>445</v>
      </c>
      <c r="BU528" s="40"/>
      <c r="CZ528" s="82"/>
      <c r="DC528" s="64"/>
    </row>
    <row r="529" spans="2:107" x14ac:dyDescent="0.3">
      <c r="B529" s="58">
        <v>46113</v>
      </c>
      <c r="C529" t="s">
        <v>446</v>
      </c>
      <c r="BU529" s="40"/>
      <c r="CZ529" s="82"/>
      <c r="DC529" s="64"/>
    </row>
    <row r="530" spans="2:107" x14ac:dyDescent="0.3">
      <c r="B530" s="58">
        <v>46143</v>
      </c>
      <c r="C530" t="s">
        <v>447</v>
      </c>
      <c r="BU530" s="40"/>
      <c r="CZ530" s="82"/>
      <c r="DC530" s="64"/>
    </row>
    <row r="531" spans="2:107" x14ac:dyDescent="0.3">
      <c r="B531" s="58">
        <v>46174</v>
      </c>
      <c r="C531" t="s">
        <v>448</v>
      </c>
      <c r="BU531" s="40"/>
      <c r="CZ531" s="82"/>
      <c r="DC531" s="64"/>
    </row>
    <row r="532" spans="2:107" x14ac:dyDescent="0.3">
      <c r="B532" s="58">
        <v>46204</v>
      </c>
      <c r="C532" t="s">
        <v>462</v>
      </c>
      <c r="BU532" s="40"/>
      <c r="CZ532" s="82"/>
      <c r="DC532" s="64"/>
    </row>
    <row r="533" spans="2:107" x14ac:dyDescent="0.3">
      <c r="B533" s="58">
        <v>46235</v>
      </c>
      <c r="C533" t="s">
        <v>438</v>
      </c>
      <c r="BU533" s="40"/>
      <c r="CZ533" s="82"/>
      <c r="DC533" s="64"/>
    </row>
    <row r="534" spans="2:107" x14ac:dyDescent="0.3">
      <c r="B534" s="58">
        <v>46266</v>
      </c>
      <c r="C534" t="s">
        <v>439</v>
      </c>
      <c r="BU534" s="40"/>
      <c r="CZ534" s="82"/>
      <c r="DC534" s="64"/>
    </row>
    <row r="535" spans="2:107" x14ac:dyDescent="0.3">
      <c r="B535" s="58">
        <v>46296</v>
      </c>
      <c r="C535" t="s">
        <v>440</v>
      </c>
      <c r="BU535" s="40"/>
      <c r="CZ535" s="82"/>
      <c r="DC535" s="64"/>
    </row>
    <row r="536" spans="2:107" x14ac:dyDescent="0.3">
      <c r="B536" s="58">
        <v>46327</v>
      </c>
      <c r="C536" t="s">
        <v>441</v>
      </c>
      <c r="BU536" s="40"/>
      <c r="CZ536" s="82"/>
      <c r="DC536" s="64"/>
    </row>
    <row r="537" spans="2:107" x14ac:dyDescent="0.3">
      <c r="B537" s="58">
        <v>46357</v>
      </c>
      <c r="C537" t="s">
        <v>442</v>
      </c>
      <c r="BU537" s="40"/>
      <c r="CZ537" s="82"/>
      <c r="DC537" s="64"/>
    </row>
    <row r="538" spans="2:107" x14ac:dyDescent="0.3">
      <c r="B538" s="58">
        <v>46388</v>
      </c>
      <c r="C538" t="s">
        <v>443</v>
      </c>
      <c r="BU538" s="40"/>
      <c r="CZ538" s="82"/>
      <c r="DC538" s="64"/>
    </row>
    <row r="539" spans="2:107" x14ac:dyDescent="0.3">
      <c r="B539" s="58">
        <v>46419</v>
      </c>
      <c r="C539" t="s">
        <v>444</v>
      </c>
      <c r="BU539" s="40"/>
      <c r="CZ539" s="82"/>
      <c r="DC539" s="64"/>
    </row>
    <row r="540" spans="2:107" x14ac:dyDescent="0.3">
      <c r="B540" s="58">
        <v>46447</v>
      </c>
      <c r="C540" t="s">
        <v>445</v>
      </c>
      <c r="BU540" s="40"/>
      <c r="CZ540" s="82"/>
      <c r="DC540" s="64"/>
    </row>
    <row r="541" spans="2:107" x14ac:dyDescent="0.3">
      <c r="B541" s="58">
        <v>46478</v>
      </c>
      <c r="C541" t="s">
        <v>446</v>
      </c>
      <c r="BU541" s="40"/>
      <c r="CZ541" s="82"/>
      <c r="DC541" s="64"/>
    </row>
    <row r="542" spans="2:107" x14ac:dyDescent="0.3">
      <c r="B542" s="58">
        <v>46508</v>
      </c>
      <c r="C542" t="s">
        <v>447</v>
      </c>
      <c r="BU542" s="40"/>
      <c r="CZ542" s="82"/>
      <c r="DC542" s="64"/>
    </row>
    <row r="543" spans="2:107" x14ac:dyDescent="0.3">
      <c r="B543" s="58">
        <v>46539</v>
      </c>
      <c r="C543" t="s">
        <v>448</v>
      </c>
      <c r="BU543" s="40"/>
      <c r="CZ543" s="82"/>
      <c r="DC543" s="64"/>
    </row>
    <row r="544" spans="2:107" x14ac:dyDescent="0.3">
      <c r="B544" s="58">
        <v>46569</v>
      </c>
      <c r="C544" t="s">
        <v>462</v>
      </c>
      <c r="BU544" s="40"/>
      <c r="CZ544" s="82"/>
      <c r="DC544" s="64"/>
    </row>
    <row r="545" spans="2:107" x14ac:dyDescent="0.3">
      <c r="B545" s="58">
        <v>46600</v>
      </c>
      <c r="C545" t="s">
        <v>438</v>
      </c>
      <c r="BU545" s="40"/>
      <c r="CZ545" s="82"/>
      <c r="DC545" s="64"/>
    </row>
    <row r="546" spans="2:107" x14ac:dyDescent="0.3">
      <c r="B546" s="58">
        <v>46631</v>
      </c>
      <c r="C546" t="s">
        <v>439</v>
      </c>
      <c r="BU546" s="40"/>
      <c r="CZ546" s="82"/>
      <c r="DC546" s="64"/>
    </row>
    <row r="547" spans="2:107" x14ac:dyDescent="0.3">
      <c r="B547" s="58">
        <v>46661</v>
      </c>
      <c r="C547" t="s">
        <v>440</v>
      </c>
      <c r="BU547" s="40"/>
      <c r="CZ547" s="82"/>
      <c r="DC547" s="64"/>
    </row>
    <row r="548" spans="2:107" x14ac:dyDescent="0.3">
      <c r="B548" s="58">
        <v>46692</v>
      </c>
      <c r="C548" t="s">
        <v>441</v>
      </c>
      <c r="BU548" s="40"/>
      <c r="CZ548" s="82"/>
      <c r="DC548" s="64"/>
    </row>
    <row r="549" spans="2:107" x14ac:dyDescent="0.3">
      <c r="B549" s="58">
        <v>46722</v>
      </c>
      <c r="C549" t="s">
        <v>442</v>
      </c>
      <c r="BU549" s="40"/>
      <c r="CZ549" s="82"/>
      <c r="DC549" s="64"/>
    </row>
    <row r="550" spans="2:107" x14ac:dyDescent="0.3">
      <c r="B550" s="58">
        <v>46753</v>
      </c>
      <c r="C550" t="s">
        <v>443</v>
      </c>
      <c r="BU550" s="40"/>
      <c r="CZ550" s="82"/>
      <c r="DC550" s="64"/>
    </row>
    <row r="551" spans="2:107" x14ac:dyDescent="0.3">
      <c r="B551" s="58">
        <v>46784</v>
      </c>
      <c r="C551" t="s">
        <v>444</v>
      </c>
      <c r="BU551" s="40"/>
      <c r="CZ551" s="82"/>
      <c r="DC551" s="64"/>
    </row>
    <row r="552" spans="2:107" x14ac:dyDescent="0.3">
      <c r="B552" s="58">
        <v>46813</v>
      </c>
      <c r="C552" t="s">
        <v>445</v>
      </c>
      <c r="BU552" s="40"/>
      <c r="CZ552" s="82"/>
      <c r="DC552" s="64"/>
    </row>
    <row r="553" spans="2:107" x14ac:dyDescent="0.3">
      <c r="B553" s="58">
        <v>46844</v>
      </c>
      <c r="C553" t="s">
        <v>446</v>
      </c>
      <c r="BU553" s="40"/>
      <c r="CZ553" s="82"/>
      <c r="DC553" s="64"/>
    </row>
    <row r="554" spans="2:107" x14ac:dyDescent="0.3">
      <c r="B554" s="58">
        <v>46874</v>
      </c>
      <c r="C554" t="s">
        <v>447</v>
      </c>
      <c r="BU554" s="40"/>
      <c r="CZ554" s="82"/>
      <c r="DC554" s="64"/>
    </row>
    <row r="555" spans="2:107" x14ac:dyDescent="0.3">
      <c r="B555" s="58">
        <v>46905</v>
      </c>
      <c r="C555" t="s">
        <v>448</v>
      </c>
      <c r="DC555" s="64"/>
    </row>
    <row r="556" spans="2:107" x14ac:dyDescent="0.3">
      <c r="B556" s="58">
        <v>46935</v>
      </c>
      <c r="C556" t="s">
        <v>462</v>
      </c>
      <c r="DC556" s="64"/>
    </row>
    <row r="557" spans="2:107" x14ac:dyDescent="0.3">
      <c r="B557" s="58">
        <v>46966</v>
      </c>
      <c r="C557" t="s">
        <v>438</v>
      </c>
      <c r="DC557" s="64"/>
    </row>
    <row r="558" spans="2:107" x14ac:dyDescent="0.3">
      <c r="B558" s="58">
        <v>46997</v>
      </c>
      <c r="C558" t="s">
        <v>439</v>
      </c>
      <c r="DC558" s="64"/>
    </row>
    <row r="559" spans="2:107" x14ac:dyDescent="0.3">
      <c r="B559" s="58">
        <v>47027</v>
      </c>
      <c r="C559" t="s">
        <v>440</v>
      </c>
      <c r="DC559" s="64"/>
    </row>
    <row r="560" spans="2:107" x14ac:dyDescent="0.3">
      <c r="B560" s="58">
        <v>47058</v>
      </c>
      <c r="C560" t="s">
        <v>441</v>
      </c>
      <c r="DC560" s="64"/>
    </row>
    <row r="561" spans="2:107" x14ac:dyDescent="0.3">
      <c r="B561" s="58">
        <v>47088</v>
      </c>
      <c r="C561" t="s">
        <v>442</v>
      </c>
      <c r="DC561" s="64"/>
    </row>
    <row r="562" spans="2:107" x14ac:dyDescent="0.3">
      <c r="B562" s="58">
        <v>47119</v>
      </c>
      <c r="C562" t="s">
        <v>443</v>
      </c>
      <c r="DC562" s="64"/>
    </row>
    <row r="563" spans="2:107" x14ac:dyDescent="0.3">
      <c r="B563" s="58">
        <v>47150</v>
      </c>
      <c r="C563" t="s">
        <v>444</v>
      </c>
      <c r="DC563" s="64"/>
    </row>
    <row r="564" spans="2:107" x14ac:dyDescent="0.3">
      <c r="B564" s="58">
        <v>47178</v>
      </c>
      <c r="C564" t="s">
        <v>445</v>
      </c>
      <c r="DC564" s="64"/>
    </row>
    <row r="565" spans="2:107" x14ac:dyDescent="0.3">
      <c r="B565" s="58">
        <v>47209</v>
      </c>
      <c r="C565" t="s">
        <v>446</v>
      </c>
      <c r="DC565" s="64"/>
    </row>
    <row r="566" spans="2:107" x14ac:dyDescent="0.3">
      <c r="B566" s="58">
        <v>47239</v>
      </c>
      <c r="C566" t="s">
        <v>447</v>
      </c>
      <c r="DC566" s="64"/>
    </row>
    <row r="567" spans="2:107" x14ac:dyDescent="0.3">
      <c r="B567" s="58">
        <v>47270</v>
      </c>
      <c r="C567" t="s">
        <v>448</v>
      </c>
      <c r="DC567" s="64"/>
    </row>
    <row r="568" spans="2:107" x14ac:dyDescent="0.3">
      <c r="B568" s="58"/>
      <c r="DC568" s="64"/>
    </row>
    <row r="569" spans="2:107" x14ac:dyDescent="0.3">
      <c r="B569" s="44"/>
      <c r="DC569" s="64"/>
    </row>
    <row r="570" spans="2:107" x14ac:dyDescent="0.3">
      <c r="B570" s="27" t="s">
        <v>493</v>
      </c>
      <c r="D570" s="5">
        <f>SUM(D4:D567)</f>
        <v>28372.5</v>
      </c>
      <c r="E570" s="5">
        <f t="shared" ref="E570:BP570" si="1141">SUM(E4:E567)</f>
        <v>133428.5</v>
      </c>
      <c r="F570" s="5">
        <f t="shared" si="1141"/>
        <v>206019</v>
      </c>
      <c r="G570" s="5">
        <f t="shared" si="1141"/>
        <v>26800.5</v>
      </c>
      <c r="H570" s="5">
        <f t="shared" si="1141"/>
        <v>1203150.5</v>
      </c>
      <c r="I570" s="5">
        <f t="shared" si="1141"/>
        <v>166363</v>
      </c>
      <c r="J570" s="5">
        <f t="shared" si="1141"/>
        <v>27406</v>
      </c>
      <c r="K570" s="5">
        <f t="shared" si="1141"/>
        <v>6066.5</v>
      </c>
      <c r="L570" s="5">
        <f t="shared" si="1141"/>
        <v>181061</v>
      </c>
      <c r="M570" s="5">
        <f t="shared" si="1141"/>
        <v>82651</v>
      </c>
      <c r="N570" s="5">
        <f t="shared" si="1141"/>
        <v>90696.5</v>
      </c>
      <c r="O570" s="5">
        <f t="shared" si="1141"/>
        <v>218631.5</v>
      </c>
      <c r="P570" s="5">
        <f t="shared" si="1141"/>
        <v>119794.5</v>
      </c>
      <c r="Q570" s="5">
        <f t="shared" si="1141"/>
        <v>45853</v>
      </c>
      <c r="R570" s="5">
        <f t="shared" si="1141"/>
        <v>34972.5</v>
      </c>
      <c r="S570" s="5">
        <f t="shared" si="1141"/>
        <v>46620.5</v>
      </c>
      <c r="T570" s="5">
        <f t="shared" si="1141"/>
        <v>22419</v>
      </c>
      <c r="U570" s="5">
        <f t="shared" si="1141"/>
        <v>34487.5</v>
      </c>
      <c r="V570" s="5">
        <f t="shared" si="1141"/>
        <v>13001.5</v>
      </c>
      <c r="W570" s="5">
        <f t="shared" si="1141"/>
        <v>46964</v>
      </c>
      <c r="X570" s="5">
        <f t="shared" si="1141"/>
        <v>58272</v>
      </c>
      <c r="Y570" s="5">
        <f t="shared" si="1141"/>
        <v>94493</v>
      </c>
      <c r="Z570" s="5">
        <f t="shared" si="1141"/>
        <v>75277.5</v>
      </c>
      <c r="AA570" s="5">
        <f t="shared" si="1141"/>
        <v>15006</v>
      </c>
      <c r="AB570" s="5">
        <f t="shared" si="1141"/>
        <v>58666</v>
      </c>
      <c r="AC570" s="5">
        <f t="shared" si="1141"/>
        <v>119842</v>
      </c>
      <c r="AD570" s="5">
        <f t="shared" si="1141"/>
        <v>26800.5</v>
      </c>
      <c r="AE570" s="5">
        <f t="shared" si="1141"/>
        <v>116517</v>
      </c>
      <c r="AF570" s="5">
        <f t="shared" si="1141"/>
        <v>14145.5</v>
      </c>
      <c r="AG570" s="5">
        <f t="shared" si="1141"/>
        <v>51123</v>
      </c>
      <c r="AH570" s="5">
        <f t="shared" si="1141"/>
        <v>47266</v>
      </c>
      <c r="AI570" s="5">
        <f t="shared" si="1141"/>
        <v>109212</v>
      </c>
      <c r="AJ570" s="5">
        <f t="shared" si="1141"/>
        <v>78084.5</v>
      </c>
      <c r="AK570" s="5">
        <f t="shared" si="1141"/>
        <v>21917.5</v>
      </c>
      <c r="AL570" s="5">
        <f t="shared" si="1141"/>
        <v>75703.5</v>
      </c>
      <c r="AM570" s="5">
        <f t="shared" si="1141"/>
        <v>43570</v>
      </c>
      <c r="AN570" s="5">
        <f t="shared" si="1141"/>
        <v>689087</v>
      </c>
      <c r="AO570" s="5">
        <f t="shared" si="1141"/>
        <v>68619.5</v>
      </c>
      <c r="AP570" s="5">
        <f t="shared" si="1141"/>
        <v>7447</v>
      </c>
      <c r="AQ570" s="5">
        <f t="shared" si="1141"/>
        <v>31947.5</v>
      </c>
      <c r="AR570" s="5">
        <f t="shared" si="1141"/>
        <v>19052.5</v>
      </c>
      <c r="AS570" s="5">
        <f t="shared" si="1141"/>
        <v>49965.5</v>
      </c>
      <c r="AT570" s="5">
        <f t="shared" si="1141"/>
        <v>277099</v>
      </c>
      <c r="AU570" s="5">
        <f t="shared" si="1141"/>
        <v>103080.5</v>
      </c>
      <c r="AV570" s="5">
        <f t="shared" si="1141"/>
        <v>8296</v>
      </c>
      <c r="AW570" s="5">
        <f t="shared" si="1141"/>
        <v>92165</v>
      </c>
      <c r="AX570" s="5">
        <f t="shared" si="1141"/>
        <v>135943.5</v>
      </c>
      <c r="AY570" s="5">
        <f t="shared" si="1141"/>
        <v>7015.5</v>
      </c>
      <c r="AZ570" s="5">
        <f t="shared" si="1141"/>
        <v>57858.5</v>
      </c>
      <c r="BA570" s="5">
        <f t="shared" si="1141"/>
        <v>26961</v>
      </c>
      <c r="BB570" s="5">
        <f t="shared" si="1141"/>
        <v>9790</v>
      </c>
      <c r="BC570" s="5" t="s">
        <v>828</v>
      </c>
      <c r="BD570" s="5" t="s">
        <v>828</v>
      </c>
      <c r="BE570" s="5" t="s">
        <v>828</v>
      </c>
      <c r="BF570" s="5" t="s">
        <v>828</v>
      </c>
      <c r="BG570" s="5" t="s">
        <v>828</v>
      </c>
      <c r="BH570" s="5" t="s">
        <v>828</v>
      </c>
      <c r="BI570" s="5" t="s">
        <v>828</v>
      </c>
      <c r="BJ570" s="5" t="s">
        <v>828</v>
      </c>
      <c r="BK570" s="5" t="s">
        <v>828</v>
      </c>
      <c r="BL570" s="5" t="s">
        <v>828</v>
      </c>
      <c r="BM570" s="5" t="s">
        <v>828</v>
      </c>
      <c r="BN570" s="5" t="s">
        <v>828</v>
      </c>
      <c r="BO570" s="5">
        <f t="shared" si="1141"/>
        <v>60500.5</v>
      </c>
      <c r="BP570" s="5">
        <f t="shared" si="1141"/>
        <v>40292.5</v>
      </c>
      <c r="BQ570" s="5">
        <f t="shared" ref="BQ570" si="1142">SUM(BQ4:BQ567)</f>
        <v>231617</v>
      </c>
      <c r="CK570"/>
      <c r="CL570"/>
      <c r="CM570"/>
      <c r="CN570"/>
      <c r="CO570"/>
      <c r="CP570"/>
      <c r="CQ570"/>
      <c r="CR570"/>
      <c r="CS570"/>
      <c r="CT570"/>
      <c r="DC570" s="64"/>
    </row>
    <row r="571" spans="2:107" x14ac:dyDescent="0.3">
      <c r="D571">
        <f t="shared" ref="D571:AI571" si="1143">IF(D570=MAX($D570:$BB570),D3,0)</f>
        <v>0</v>
      </c>
      <c r="E571">
        <f t="shared" si="1143"/>
        <v>0</v>
      </c>
      <c r="F571">
        <f t="shared" si="1143"/>
        <v>0</v>
      </c>
      <c r="G571">
        <f t="shared" si="1143"/>
        <v>0</v>
      </c>
      <c r="H571" t="str">
        <f t="shared" si="1143"/>
        <v>CALIFORNIA</v>
      </c>
      <c r="I571">
        <f t="shared" si="1143"/>
        <v>0</v>
      </c>
      <c r="J571">
        <f t="shared" si="1143"/>
        <v>0</v>
      </c>
      <c r="K571">
        <f t="shared" si="1143"/>
        <v>0</v>
      </c>
      <c r="L571">
        <f t="shared" si="1143"/>
        <v>0</v>
      </c>
      <c r="M571">
        <f t="shared" si="1143"/>
        <v>0</v>
      </c>
      <c r="N571">
        <f t="shared" si="1143"/>
        <v>0</v>
      </c>
      <c r="O571">
        <f t="shared" si="1143"/>
        <v>0</v>
      </c>
      <c r="P571">
        <f t="shared" si="1143"/>
        <v>0</v>
      </c>
      <c r="Q571">
        <f t="shared" si="1143"/>
        <v>0</v>
      </c>
      <c r="R571">
        <f t="shared" si="1143"/>
        <v>0</v>
      </c>
      <c r="S571">
        <f t="shared" si="1143"/>
        <v>0</v>
      </c>
      <c r="T571">
        <f t="shared" si="1143"/>
        <v>0</v>
      </c>
      <c r="U571">
        <f t="shared" si="1143"/>
        <v>0</v>
      </c>
      <c r="V571">
        <f t="shared" si="1143"/>
        <v>0</v>
      </c>
      <c r="W571">
        <f t="shared" si="1143"/>
        <v>0</v>
      </c>
      <c r="X571">
        <f t="shared" si="1143"/>
        <v>0</v>
      </c>
      <c r="Y571">
        <f t="shared" si="1143"/>
        <v>0</v>
      </c>
      <c r="Z571">
        <f t="shared" si="1143"/>
        <v>0</v>
      </c>
      <c r="AA571">
        <f t="shared" si="1143"/>
        <v>0</v>
      </c>
      <c r="AB571">
        <f t="shared" si="1143"/>
        <v>0</v>
      </c>
      <c r="AC571">
        <f t="shared" si="1143"/>
        <v>0</v>
      </c>
      <c r="AD571">
        <f t="shared" si="1143"/>
        <v>0</v>
      </c>
      <c r="AE571">
        <f t="shared" si="1143"/>
        <v>0</v>
      </c>
      <c r="AF571">
        <f t="shared" si="1143"/>
        <v>0</v>
      </c>
      <c r="AG571">
        <f t="shared" si="1143"/>
        <v>0</v>
      </c>
      <c r="AH571">
        <f t="shared" si="1143"/>
        <v>0</v>
      </c>
      <c r="AI571">
        <f t="shared" si="1143"/>
        <v>0</v>
      </c>
      <c r="AJ571">
        <f t="shared" ref="AJ571:BB571" si="1144">IF(AJ570=MAX($D570:$BB570),AJ3,0)</f>
        <v>0</v>
      </c>
      <c r="AK571">
        <f t="shared" si="1144"/>
        <v>0</v>
      </c>
      <c r="AL571">
        <f t="shared" si="1144"/>
        <v>0</v>
      </c>
      <c r="AM571">
        <f t="shared" si="1144"/>
        <v>0</v>
      </c>
      <c r="AN571">
        <f t="shared" si="1144"/>
        <v>0</v>
      </c>
      <c r="AO571">
        <f t="shared" si="1144"/>
        <v>0</v>
      </c>
      <c r="AP571">
        <f t="shared" si="1144"/>
        <v>0</v>
      </c>
      <c r="AQ571">
        <f t="shared" si="1144"/>
        <v>0</v>
      </c>
      <c r="AR571">
        <f t="shared" si="1144"/>
        <v>0</v>
      </c>
      <c r="AS571">
        <f t="shared" si="1144"/>
        <v>0</v>
      </c>
      <c r="AT571">
        <f t="shared" si="1144"/>
        <v>0</v>
      </c>
      <c r="AU571">
        <f t="shared" si="1144"/>
        <v>0</v>
      </c>
      <c r="AV571">
        <f t="shared" si="1144"/>
        <v>0</v>
      </c>
      <c r="AW571">
        <f t="shared" si="1144"/>
        <v>0</v>
      </c>
      <c r="AX571">
        <f t="shared" si="1144"/>
        <v>0</v>
      </c>
      <c r="AY571">
        <f t="shared" si="1144"/>
        <v>0</v>
      </c>
      <c r="AZ571">
        <f t="shared" si="1144"/>
        <v>0</v>
      </c>
      <c r="BA571">
        <f t="shared" si="1144"/>
        <v>0</v>
      </c>
      <c r="BB571">
        <f t="shared" si="1144"/>
        <v>0</v>
      </c>
      <c r="CK571"/>
      <c r="CL571"/>
      <c r="CM571"/>
      <c r="CN571"/>
      <c r="CO571"/>
      <c r="CP571"/>
      <c r="CQ571"/>
      <c r="CR571"/>
      <c r="CS571"/>
      <c r="CT571"/>
      <c r="DC571" s="64"/>
    </row>
    <row r="572" spans="2:107" x14ac:dyDescent="0.3">
      <c r="DC572" s="64"/>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zoomScaleNormal="100" zoomScaleSheetLayoutView="70" workbookViewId="0">
      <selection activeCell="CB214" sqref="CB214"/>
    </sheetView>
  </sheetViews>
  <sheetFormatPr defaultColWidth="8.81640625" defaultRowHeight="15.6" x14ac:dyDescent="0.3"/>
  <cols>
    <col min="1" max="1" width="3.81640625" style="43" customWidth="1"/>
    <col min="2" max="2" width="18.90625" style="43" customWidth="1"/>
    <col min="3" max="3" width="9.6328125" style="43" customWidth="1"/>
    <col min="4" max="4" width="12.36328125" style="43" customWidth="1"/>
    <col min="5" max="5" width="10" style="43" customWidth="1"/>
    <col min="6" max="6" width="11" style="43" customWidth="1"/>
    <col min="7" max="7" width="2.81640625" style="43" customWidth="1"/>
    <col min="8" max="8" width="9.08984375" style="43" customWidth="1"/>
    <col min="9" max="9" width="8.81640625" style="43"/>
    <col min="10" max="10" width="10.08984375" style="43" customWidth="1"/>
    <col min="11" max="16384" width="8.81640625" style="43"/>
  </cols>
  <sheetData>
    <row r="1" spans="2:12" ht="9.6" customHeight="1" x14ac:dyDescent="0.3"/>
    <row r="2" spans="2:12" ht="37.5" customHeight="1" x14ac:dyDescent="0.4">
      <c r="B2" s="162" t="s">
        <v>300</v>
      </c>
      <c r="C2" s="146" t="str">
        <f>'From State&amp;Country +Charts'!$C$493</f>
        <v>April</v>
      </c>
      <c r="D2" s="147"/>
      <c r="E2" s="148"/>
      <c r="F2" s="148"/>
      <c r="G2" s="148"/>
      <c r="I2" s="42"/>
      <c r="J2" s="209"/>
      <c r="K2" s="209"/>
      <c r="L2" s="53"/>
    </row>
    <row r="3" spans="2:12" ht="26.25" customHeight="1" x14ac:dyDescent="0.3">
      <c r="B3" s="149" t="s">
        <v>658</v>
      </c>
      <c r="C3" s="149" t="str">
        <f>'OSDR Table'!J16</f>
        <v>4</v>
      </c>
      <c r="D3" s="149" t="str">
        <f>'OSDR Table'!J17</f>
        <v>4</v>
      </c>
      <c r="E3" s="148"/>
      <c r="F3" s="148"/>
      <c r="G3" s="148"/>
    </row>
    <row r="4" spans="2:12" s="54" customFormat="1" ht="39.299999999999997" customHeight="1" x14ac:dyDescent="0.3">
      <c r="B4" s="157" t="s">
        <v>301</v>
      </c>
      <c r="C4" s="157" t="str">
        <f>'OSDR Table'!C4</f>
        <v>2023</v>
      </c>
      <c r="D4" s="157" t="str">
        <f>'OSDR Table'!D4</f>
        <v>2022</v>
      </c>
      <c r="E4" s="150" t="s">
        <v>640</v>
      </c>
      <c r="F4" s="150" t="s">
        <v>323</v>
      </c>
      <c r="G4" s="151"/>
      <c r="H4" s="66"/>
      <c r="L4" s="66"/>
    </row>
    <row r="5" spans="2:12" ht="16.8" x14ac:dyDescent="0.3">
      <c r="B5" s="152" t="s">
        <v>41</v>
      </c>
      <c r="C5" s="163">
        <f>'From State&amp;Country +Charts'!D$493</f>
        <v>64</v>
      </c>
      <c r="D5" s="163">
        <f>'From State&amp;Country +Charts'!D$481</f>
        <v>70</v>
      </c>
      <c r="E5" s="163">
        <f t="shared" ref="E5:E56" si="0">C5-D5</f>
        <v>-6</v>
      </c>
      <c r="F5" s="158">
        <f>IFERROR((E5/D5),1)</f>
        <v>-8.5714285714285715E-2</v>
      </c>
      <c r="G5" s="148"/>
      <c r="I5" s="67"/>
      <c r="L5" s="68"/>
    </row>
    <row r="6" spans="2:12" ht="16.8" x14ac:dyDescent="0.3">
      <c r="B6" s="152" t="s">
        <v>42</v>
      </c>
      <c r="C6" s="163">
        <f>'From State&amp;Country +Charts'!E$493</f>
        <v>153</v>
      </c>
      <c r="D6" s="163">
        <f>'From State&amp;Country +Charts'!E$481</f>
        <v>166</v>
      </c>
      <c r="E6" s="163">
        <f t="shared" si="0"/>
        <v>-13</v>
      </c>
      <c r="F6" s="158">
        <f t="shared" ref="F6:F56" si="1">IFERROR((E6/D6),1)</f>
        <v>-7.8313253012048195E-2</v>
      </c>
      <c r="G6" s="148"/>
      <c r="I6" s="67"/>
      <c r="L6" s="68"/>
    </row>
    <row r="7" spans="2:12" ht="16.8" x14ac:dyDescent="0.3">
      <c r="B7" s="152" t="s">
        <v>43</v>
      </c>
      <c r="C7" s="163">
        <f>'From State&amp;Country +Charts'!F$493</f>
        <v>489</v>
      </c>
      <c r="D7" s="163">
        <f>'From State&amp;Country +Charts'!F$481</f>
        <v>598</v>
      </c>
      <c r="E7" s="163">
        <f t="shared" si="0"/>
        <v>-109</v>
      </c>
      <c r="F7" s="158">
        <f t="shared" si="1"/>
        <v>-0.18227424749163879</v>
      </c>
      <c r="G7" s="148"/>
      <c r="I7" s="67"/>
      <c r="L7" s="68"/>
    </row>
    <row r="8" spans="2:12" ht="16.8" x14ac:dyDescent="0.3">
      <c r="B8" s="152" t="s">
        <v>44</v>
      </c>
      <c r="C8" s="163">
        <f>'From State&amp;Country +Charts'!G$493</f>
        <v>52</v>
      </c>
      <c r="D8" s="163">
        <f>'From State&amp;Country +Charts'!G$481</f>
        <v>56</v>
      </c>
      <c r="E8" s="163">
        <f t="shared" si="0"/>
        <v>-4</v>
      </c>
      <c r="F8" s="158">
        <f t="shared" si="1"/>
        <v>-7.1428571428571425E-2</v>
      </c>
      <c r="G8" s="148"/>
      <c r="I8" s="67"/>
      <c r="L8" s="68"/>
    </row>
    <row r="9" spans="2:12" ht="16.8" x14ac:dyDescent="0.3">
      <c r="B9" s="152" t="s">
        <v>45</v>
      </c>
      <c r="C9" s="163">
        <f>'From State&amp;Country +Charts'!H$493</f>
        <v>2119</v>
      </c>
      <c r="D9" s="163">
        <f>'From State&amp;Country +Charts'!H$481</f>
        <v>2807</v>
      </c>
      <c r="E9" s="163">
        <f t="shared" si="0"/>
        <v>-688</v>
      </c>
      <c r="F9" s="158">
        <f t="shared" si="1"/>
        <v>-0.24510153188457429</v>
      </c>
      <c r="G9" s="148"/>
      <c r="I9" s="67"/>
      <c r="L9" s="68"/>
    </row>
    <row r="10" spans="2:12" ht="16.8" x14ac:dyDescent="0.3">
      <c r="B10" s="152" t="s">
        <v>46</v>
      </c>
      <c r="C10" s="163">
        <f>'From State&amp;Country +Charts'!I$493</f>
        <v>395</v>
      </c>
      <c r="D10" s="163">
        <f>'From State&amp;Country +Charts'!I$481</f>
        <v>430</v>
      </c>
      <c r="E10" s="163">
        <f t="shared" si="0"/>
        <v>-35</v>
      </c>
      <c r="F10" s="158">
        <f t="shared" si="1"/>
        <v>-8.1395348837209308E-2</v>
      </c>
      <c r="G10" s="148"/>
      <c r="I10" s="67"/>
      <c r="L10" s="68"/>
    </row>
    <row r="11" spans="2:12" ht="16.8" x14ac:dyDescent="0.3">
      <c r="B11" s="152" t="s">
        <v>47</v>
      </c>
      <c r="C11" s="163">
        <f>'From State&amp;Country +Charts'!J$493</f>
        <v>30</v>
      </c>
      <c r="D11" s="163">
        <f>'From State&amp;Country +Charts'!J$481</f>
        <v>52</v>
      </c>
      <c r="E11" s="163">
        <f t="shared" si="0"/>
        <v>-22</v>
      </c>
      <c r="F11" s="158">
        <f t="shared" si="1"/>
        <v>-0.42307692307692307</v>
      </c>
      <c r="G11" s="148"/>
      <c r="I11" s="67"/>
      <c r="L11" s="68"/>
    </row>
    <row r="12" spans="2:12" ht="16.8" x14ac:dyDescent="0.3">
      <c r="B12" s="152" t="s">
        <v>48</v>
      </c>
      <c r="C12" s="163">
        <f>'From State&amp;Country +Charts'!K$493</f>
        <v>14</v>
      </c>
      <c r="D12" s="163">
        <f>'From State&amp;Country +Charts'!K$481</f>
        <v>13</v>
      </c>
      <c r="E12" s="163">
        <f t="shared" si="0"/>
        <v>1</v>
      </c>
      <c r="F12" s="158">
        <f t="shared" si="1"/>
        <v>7.6923076923076927E-2</v>
      </c>
      <c r="G12" s="148"/>
      <c r="I12" s="67"/>
      <c r="L12" s="68"/>
    </row>
    <row r="13" spans="2:12" ht="16.8" x14ac:dyDescent="0.3">
      <c r="B13" s="152" t="s">
        <v>49</v>
      </c>
      <c r="C13" s="163">
        <f>'From State&amp;Country +Charts'!L$493</f>
        <v>551</v>
      </c>
      <c r="D13" s="163">
        <f>'From State&amp;Country +Charts'!L$481</f>
        <v>589</v>
      </c>
      <c r="E13" s="163">
        <f t="shared" si="0"/>
        <v>-38</v>
      </c>
      <c r="F13" s="158">
        <f t="shared" si="1"/>
        <v>-6.4516129032258063E-2</v>
      </c>
      <c r="G13" s="148"/>
      <c r="I13" s="67"/>
      <c r="L13" s="68"/>
    </row>
    <row r="14" spans="2:12" ht="16.8" x14ac:dyDescent="0.3">
      <c r="B14" s="152" t="s">
        <v>50</v>
      </c>
      <c r="C14" s="163">
        <f>'From State&amp;Country +Charts'!M$493</f>
        <v>182</v>
      </c>
      <c r="D14" s="163">
        <f>'From State&amp;Country +Charts'!M$481</f>
        <v>224</v>
      </c>
      <c r="E14" s="163">
        <f t="shared" si="0"/>
        <v>-42</v>
      </c>
      <c r="F14" s="158">
        <f t="shared" si="1"/>
        <v>-0.1875</v>
      </c>
      <c r="G14" s="148"/>
      <c r="I14" s="67"/>
      <c r="L14" s="68"/>
    </row>
    <row r="15" spans="2:12" ht="16.8" x14ac:dyDescent="0.3">
      <c r="B15" s="152" t="s">
        <v>51</v>
      </c>
      <c r="C15" s="163">
        <f>'From State&amp;Country +Charts'!N$493</f>
        <v>174</v>
      </c>
      <c r="D15" s="163">
        <f>'From State&amp;Country +Charts'!N$481</f>
        <v>200</v>
      </c>
      <c r="E15" s="163">
        <f t="shared" si="0"/>
        <v>-26</v>
      </c>
      <c r="F15" s="158">
        <f t="shared" si="1"/>
        <v>-0.13</v>
      </c>
      <c r="G15" s="148"/>
      <c r="I15" s="67"/>
      <c r="L15" s="68"/>
    </row>
    <row r="16" spans="2:12" ht="16.8" x14ac:dyDescent="0.3">
      <c r="B16" s="152" t="s">
        <v>52</v>
      </c>
      <c r="C16" s="163">
        <f>'From State&amp;Country +Charts'!O$493</f>
        <v>416</v>
      </c>
      <c r="D16" s="163">
        <f>'From State&amp;Country +Charts'!O$481</f>
        <v>423</v>
      </c>
      <c r="E16" s="163">
        <f t="shared" si="0"/>
        <v>-7</v>
      </c>
      <c r="F16" s="158">
        <f t="shared" si="1"/>
        <v>-1.6548463356973995E-2</v>
      </c>
      <c r="G16" s="148"/>
      <c r="I16" s="67"/>
      <c r="L16" s="68"/>
    </row>
    <row r="17" spans="2:12" ht="16.8" x14ac:dyDescent="0.3">
      <c r="B17" s="152" t="s">
        <v>53</v>
      </c>
      <c r="C17" s="163">
        <f>'From State&amp;Country +Charts'!P$493</f>
        <v>214</v>
      </c>
      <c r="D17" s="163">
        <f>'From State&amp;Country +Charts'!P$481</f>
        <v>307</v>
      </c>
      <c r="E17" s="163">
        <f t="shared" si="0"/>
        <v>-93</v>
      </c>
      <c r="F17" s="158">
        <f t="shared" si="1"/>
        <v>-0.30293159609120524</v>
      </c>
      <c r="G17" s="148"/>
      <c r="I17" s="67"/>
      <c r="L17" s="68"/>
    </row>
    <row r="18" spans="2:12" ht="16.8" x14ac:dyDescent="0.3">
      <c r="B18" s="152" t="s">
        <v>54</v>
      </c>
      <c r="C18" s="163">
        <f>'From State&amp;Country +Charts'!Q$493</f>
        <v>95</v>
      </c>
      <c r="D18" s="163">
        <f>'From State&amp;Country +Charts'!Q$481</f>
        <v>119</v>
      </c>
      <c r="E18" s="163">
        <f t="shared" si="0"/>
        <v>-24</v>
      </c>
      <c r="F18" s="158">
        <f t="shared" si="1"/>
        <v>-0.20168067226890757</v>
      </c>
      <c r="G18" s="148"/>
      <c r="I18" s="67"/>
      <c r="L18" s="68"/>
    </row>
    <row r="19" spans="2:12" ht="16.8" x14ac:dyDescent="0.3">
      <c r="B19" s="152" t="s">
        <v>55</v>
      </c>
      <c r="C19" s="163">
        <f>'From State&amp;Country +Charts'!R$493</f>
        <v>51</v>
      </c>
      <c r="D19" s="163">
        <f>'From State&amp;Country +Charts'!R$481</f>
        <v>64</v>
      </c>
      <c r="E19" s="163">
        <f t="shared" si="0"/>
        <v>-13</v>
      </c>
      <c r="F19" s="158">
        <f t="shared" si="1"/>
        <v>-0.203125</v>
      </c>
      <c r="G19" s="148"/>
      <c r="I19" s="67"/>
      <c r="L19" s="68"/>
    </row>
    <row r="20" spans="2:12" ht="16.8" x14ac:dyDescent="0.3">
      <c r="B20" s="152" t="s">
        <v>56</v>
      </c>
      <c r="C20" s="163">
        <f>'From State&amp;Country +Charts'!S$493</f>
        <v>83</v>
      </c>
      <c r="D20" s="163">
        <f>'From State&amp;Country +Charts'!S$481</f>
        <v>72</v>
      </c>
      <c r="E20" s="163">
        <f t="shared" si="0"/>
        <v>11</v>
      </c>
      <c r="F20" s="158">
        <f t="shared" si="1"/>
        <v>0.15277777777777779</v>
      </c>
      <c r="G20" s="148"/>
      <c r="I20" s="67"/>
      <c r="L20" s="68"/>
    </row>
    <row r="21" spans="2:12" ht="16.8" x14ac:dyDescent="0.3">
      <c r="B21" s="152" t="s">
        <v>57</v>
      </c>
      <c r="C21" s="163">
        <f>'From State&amp;Country +Charts'!T$493</f>
        <v>42</v>
      </c>
      <c r="D21" s="163">
        <f>'From State&amp;Country +Charts'!T$481</f>
        <v>59</v>
      </c>
      <c r="E21" s="163">
        <f t="shared" si="0"/>
        <v>-17</v>
      </c>
      <c r="F21" s="158">
        <f t="shared" si="1"/>
        <v>-0.28813559322033899</v>
      </c>
      <c r="G21" s="148"/>
      <c r="I21" s="67"/>
      <c r="L21" s="68"/>
    </row>
    <row r="22" spans="2:12" ht="16.8" x14ac:dyDescent="0.3">
      <c r="B22" s="152" t="s">
        <v>58</v>
      </c>
      <c r="C22" s="163">
        <f>'From State&amp;Country +Charts'!U$493</f>
        <v>66</v>
      </c>
      <c r="D22" s="163">
        <f>'From State&amp;Country +Charts'!U$481</f>
        <v>85</v>
      </c>
      <c r="E22" s="163">
        <f t="shared" si="0"/>
        <v>-19</v>
      </c>
      <c r="F22" s="158">
        <f t="shared" si="1"/>
        <v>-0.22352941176470589</v>
      </c>
      <c r="G22" s="148"/>
      <c r="I22" s="67"/>
      <c r="L22" s="68"/>
    </row>
    <row r="23" spans="2:12" ht="16.8" x14ac:dyDescent="0.3">
      <c r="B23" s="152" t="s">
        <v>59</v>
      </c>
      <c r="C23" s="163">
        <f>'From State&amp;Country +Charts'!V$493</f>
        <v>22</v>
      </c>
      <c r="D23" s="163">
        <f>'From State&amp;Country +Charts'!V$481</f>
        <v>15</v>
      </c>
      <c r="E23" s="163">
        <f t="shared" si="0"/>
        <v>7</v>
      </c>
      <c r="F23" s="158">
        <f t="shared" si="1"/>
        <v>0.46666666666666667</v>
      </c>
      <c r="G23" s="148"/>
      <c r="I23" s="67"/>
      <c r="L23" s="68"/>
    </row>
    <row r="24" spans="2:12" ht="16.8" x14ac:dyDescent="0.3">
      <c r="B24" s="152" t="s">
        <v>60</v>
      </c>
      <c r="C24" s="163">
        <f>'From State&amp;Country +Charts'!W$493</f>
        <v>117</v>
      </c>
      <c r="D24" s="163">
        <f>'From State&amp;Country +Charts'!W$481</f>
        <v>145</v>
      </c>
      <c r="E24" s="163">
        <f t="shared" si="0"/>
        <v>-28</v>
      </c>
      <c r="F24" s="158">
        <f t="shared" si="1"/>
        <v>-0.19310344827586207</v>
      </c>
      <c r="G24" s="148"/>
      <c r="I24" s="67"/>
      <c r="L24" s="68"/>
    </row>
    <row r="25" spans="2:12" ht="16.8" x14ac:dyDescent="0.3">
      <c r="B25" s="152" t="s">
        <v>61</v>
      </c>
      <c r="C25" s="163">
        <f>'From State&amp;Country +Charts'!X$493</f>
        <v>105</v>
      </c>
      <c r="D25" s="163">
        <f>'From State&amp;Country +Charts'!X$481</f>
        <v>196</v>
      </c>
      <c r="E25" s="163">
        <f t="shared" si="0"/>
        <v>-91</v>
      </c>
      <c r="F25" s="158">
        <f t="shared" si="1"/>
        <v>-0.4642857142857143</v>
      </c>
      <c r="G25" s="148"/>
      <c r="I25" s="67"/>
      <c r="L25" s="68"/>
    </row>
    <row r="26" spans="2:12" ht="16.8" x14ac:dyDescent="0.3">
      <c r="B26" s="152" t="s">
        <v>62</v>
      </c>
      <c r="C26" s="163">
        <f>'From State&amp;Country +Charts'!Y$493</f>
        <v>125</v>
      </c>
      <c r="D26" s="163">
        <f>'From State&amp;Country +Charts'!Y$481</f>
        <v>180</v>
      </c>
      <c r="E26" s="163">
        <f t="shared" si="0"/>
        <v>-55</v>
      </c>
      <c r="F26" s="158">
        <f t="shared" si="1"/>
        <v>-0.30555555555555558</v>
      </c>
      <c r="G26" s="148"/>
      <c r="I26" s="67"/>
      <c r="L26" s="68"/>
    </row>
    <row r="27" spans="2:12" ht="16.8" x14ac:dyDescent="0.3">
      <c r="B27" s="152" t="s">
        <v>63</v>
      </c>
      <c r="C27" s="163">
        <f>'From State&amp;Country +Charts'!Z$493</f>
        <v>139</v>
      </c>
      <c r="D27" s="163">
        <f>'From State&amp;Country +Charts'!Z$481</f>
        <v>140</v>
      </c>
      <c r="E27" s="163">
        <f t="shared" si="0"/>
        <v>-1</v>
      </c>
      <c r="F27" s="158">
        <f t="shared" si="1"/>
        <v>-7.1428571428571426E-3</v>
      </c>
      <c r="G27" s="148"/>
      <c r="I27" s="67"/>
      <c r="L27" s="68"/>
    </row>
    <row r="28" spans="2:12" ht="16.8" x14ac:dyDescent="0.3">
      <c r="B28" s="152" t="s">
        <v>64</v>
      </c>
      <c r="C28" s="163">
        <f>'From State&amp;Country +Charts'!AA$493</f>
        <v>31</v>
      </c>
      <c r="D28" s="163">
        <f>'From State&amp;Country +Charts'!AA$481</f>
        <v>32</v>
      </c>
      <c r="E28" s="163">
        <f t="shared" si="0"/>
        <v>-1</v>
      </c>
      <c r="F28" s="158">
        <f t="shared" si="1"/>
        <v>-3.125E-2</v>
      </c>
      <c r="G28" s="148"/>
      <c r="I28" s="67"/>
      <c r="L28" s="68"/>
    </row>
    <row r="29" spans="2:12" ht="16.8" x14ac:dyDescent="0.3">
      <c r="B29" s="152" t="s">
        <v>65</v>
      </c>
      <c r="C29" s="163">
        <f>'From State&amp;Country +Charts'!AB$493</f>
        <v>104</v>
      </c>
      <c r="D29" s="163">
        <f>'From State&amp;Country +Charts'!AB$481</f>
        <v>137</v>
      </c>
      <c r="E29" s="163">
        <f t="shared" si="0"/>
        <v>-33</v>
      </c>
      <c r="F29" s="158">
        <f t="shared" si="1"/>
        <v>-0.24087591240875914</v>
      </c>
      <c r="G29" s="148"/>
      <c r="I29" s="67"/>
      <c r="L29" s="68"/>
    </row>
    <row r="30" spans="2:12" ht="16.8" x14ac:dyDescent="0.3">
      <c r="B30" s="152" t="s">
        <v>66</v>
      </c>
      <c r="C30" s="163">
        <f>'From State&amp;Country +Charts'!AC$493</f>
        <v>151</v>
      </c>
      <c r="D30" s="163">
        <f>'From State&amp;Country +Charts'!AC$481</f>
        <v>180</v>
      </c>
      <c r="E30" s="163">
        <f t="shared" si="0"/>
        <v>-29</v>
      </c>
      <c r="F30" s="158">
        <f t="shared" si="1"/>
        <v>-0.16111111111111112</v>
      </c>
      <c r="G30" s="148"/>
      <c r="I30" s="67"/>
      <c r="L30" s="68"/>
    </row>
    <row r="31" spans="2:12" ht="16.8" x14ac:dyDescent="0.3">
      <c r="B31" s="152" t="s">
        <v>67</v>
      </c>
      <c r="C31" s="163">
        <f>'From State&amp;Country +Charts'!AD$493</f>
        <v>48</v>
      </c>
      <c r="D31" s="163">
        <f>'From State&amp;Country +Charts'!AD$481</f>
        <v>50</v>
      </c>
      <c r="E31" s="163">
        <f t="shared" si="0"/>
        <v>-2</v>
      </c>
      <c r="F31" s="158">
        <f t="shared" si="1"/>
        <v>-0.04</v>
      </c>
      <c r="G31" s="148"/>
      <c r="I31" s="67"/>
      <c r="L31" s="68"/>
    </row>
    <row r="32" spans="2:12" ht="16.8" x14ac:dyDescent="0.3">
      <c r="B32" s="152" t="s">
        <v>68</v>
      </c>
      <c r="C32" s="163">
        <f>'From State&amp;Country +Charts'!AE$493</f>
        <v>231</v>
      </c>
      <c r="D32" s="163">
        <f>'From State&amp;Country +Charts'!AE$481</f>
        <v>316</v>
      </c>
      <c r="E32" s="163">
        <f t="shared" si="0"/>
        <v>-85</v>
      </c>
      <c r="F32" s="158">
        <f t="shared" si="1"/>
        <v>-0.26898734177215189</v>
      </c>
      <c r="G32" s="148"/>
      <c r="I32" s="67"/>
      <c r="L32" s="68"/>
    </row>
    <row r="33" spans="2:12" ht="16.8" x14ac:dyDescent="0.3">
      <c r="B33" s="152" t="s">
        <v>69</v>
      </c>
      <c r="C33" s="163">
        <f>'From State&amp;Country +Charts'!AF$493</f>
        <v>23</v>
      </c>
      <c r="D33" s="163">
        <f>'From State&amp;Country +Charts'!AF$481</f>
        <v>28</v>
      </c>
      <c r="E33" s="163">
        <f t="shared" si="0"/>
        <v>-5</v>
      </c>
      <c r="F33" s="158">
        <f t="shared" si="1"/>
        <v>-0.17857142857142858</v>
      </c>
      <c r="G33" s="148"/>
      <c r="I33" s="67"/>
      <c r="L33" s="68"/>
    </row>
    <row r="34" spans="2:12" ht="16.8" x14ac:dyDescent="0.3">
      <c r="B34" s="152" t="s">
        <v>70</v>
      </c>
      <c r="C34" s="163">
        <f>'From State&amp;Country +Charts'!AG$493</f>
        <v>110</v>
      </c>
      <c r="D34" s="163">
        <f>'From State&amp;Country +Charts'!AG$481</f>
        <v>139</v>
      </c>
      <c r="E34" s="163">
        <f t="shared" si="0"/>
        <v>-29</v>
      </c>
      <c r="F34" s="158">
        <f t="shared" si="1"/>
        <v>-0.20863309352517986</v>
      </c>
      <c r="G34" s="148"/>
      <c r="I34" s="67"/>
      <c r="L34" s="68"/>
    </row>
    <row r="35" spans="2:12" ht="16.8" x14ac:dyDescent="0.3">
      <c r="B35" s="152" t="s">
        <v>71</v>
      </c>
      <c r="C35" s="163">
        <f>'From State&amp;Country +Charts'!AH$493</f>
        <v>82</v>
      </c>
      <c r="D35" s="163">
        <f>'From State&amp;Country +Charts'!AH$481</f>
        <v>88</v>
      </c>
      <c r="E35" s="163">
        <f t="shared" si="0"/>
        <v>-6</v>
      </c>
      <c r="F35" s="158">
        <f t="shared" si="1"/>
        <v>-6.8181818181818177E-2</v>
      </c>
      <c r="G35" s="148"/>
      <c r="I35" s="67"/>
      <c r="L35" s="68"/>
    </row>
    <row r="36" spans="2:12" ht="16.8" x14ac:dyDescent="0.3">
      <c r="B36" s="152" t="s">
        <v>72</v>
      </c>
      <c r="C36" s="163">
        <f>'From State&amp;Country +Charts'!AI$493</f>
        <v>225</v>
      </c>
      <c r="D36" s="163">
        <f>'From State&amp;Country +Charts'!AI$481</f>
        <v>292</v>
      </c>
      <c r="E36" s="163">
        <f t="shared" si="0"/>
        <v>-67</v>
      </c>
      <c r="F36" s="158">
        <f t="shared" si="1"/>
        <v>-0.22945205479452055</v>
      </c>
      <c r="G36" s="148"/>
      <c r="I36" s="67"/>
      <c r="L36" s="68"/>
    </row>
    <row r="37" spans="2:12" ht="16.8" x14ac:dyDescent="0.3">
      <c r="B37" s="152" t="s">
        <v>73</v>
      </c>
      <c r="C37" s="163">
        <f>'From State&amp;Country +Charts'!AJ$493</f>
        <v>173</v>
      </c>
      <c r="D37" s="163">
        <f>'From State&amp;Country +Charts'!AJ$481</f>
        <v>207</v>
      </c>
      <c r="E37" s="163">
        <f t="shared" si="0"/>
        <v>-34</v>
      </c>
      <c r="F37" s="158">
        <f t="shared" si="1"/>
        <v>-0.16425120772946861</v>
      </c>
      <c r="G37" s="148"/>
      <c r="I37" s="67"/>
      <c r="L37" s="68"/>
    </row>
    <row r="38" spans="2:12" ht="16.8" x14ac:dyDescent="0.3">
      <c r="B38" s="152" t="s">
        <v>74</v>
      </c>
      <c r="C38" s="163">
        <f>'From State&amp;Country +Charts'!AK$493</f>
        <v>28</v>
      </c>
      <c r="D38" s="163">
        <f>'From State&amp;Country +Charts'!AK$481</f>
        <v>34</v>
      </c>
      <c r="E38" s="163">
        <f t="shared" si="0"/>
        <v>-6</v>
      </c>
      <c r="F38" s="158">
        <f t="shared" si="1"/>
        <v>-0.17647058823529413</v>
      </c>
      <c r="G38" s="148"/>
      <c r="I38" s="67"/>
      <c r="L38" s="68"/>
    </row>
    <row r="39" spans="2:12" ht="16.8" x14ac:dyDescent="0.3">
      <c r="B39" s="152" t="s">
        <v>75</v>
      </c>
      <c r="C39" s="163">
        <f>'From State&amp;Country +Charts'!AL$493</f>
        <v>137</v>
      </c>
      <c r="D39" s="163">
        <f>'From State&amp;Country +Charts'!AL$481</f>
        <v>141</v>
      </c>
      <c r="E39" s="163">
        <f t="shared" si="0"/>
        <v>-4</v>
      </c>
      <c r="F39" s="158">
        <f t="shared" si="1"/>
        <v>-2.8368794326241134E-2</v>
      </c>
      <c r="G39" s="148"/>
      <c r="I39" s="67"/>
      <c r="L39" s="68"/>
    </row>
    <row r="40" spans="2:12" ht="16.8" x14ac:dyDescent="0.3">
      <c r="B40" s="152" t="s">
        <v>76</v>
      </c>
      <c r="C40" s="163">
        <f>'From State&amp;Country +Charts'!AM$493</f>
        <v>71</v>
      </c>
      <c r="D40" s="163">
        <f>'From State&amp;Country +Charts'!AM$481</f>
        <v>74</v>
      </c>
      <c r="E40" s="163">
        <f t="shared" si="0"/>
        <v>-3</v>
      </c>
      <c r="F40" s="158">
        <f t="shared" si="1"/>
        <v>-4.0540540540540543E-2</v>
      </c>
      <c r="G40" s="148"/>
      <c r="I40" s="67"/>
      <c r="L40" s="68"/>
    </row>
    <row r="41" spans="2:12" ht="16.8" x14ac:dyDescent="0.3">
      <c r="B41" s="152" t="s">
        <v>77</v>
      </c>
      <c r="C41" s="163">
        <f>'From State&amp;Country +Charts'!AN$493</f>
        <v>1333</v>
      </c>
      <c r="D41" s="163">
        <f>'From State&amp;Country +Charts'!AN$481</f>
        <v>1535</v>
      </c>
      <c r="E41" s="163">
        <f t="shared" si="0"/>
        <v>-202</v>
      </c>
      <c r="F41" s="158">
        <f t="shared" si="1"/>
        <v>-0.13159609120521173</v>
      </c>
      <c r="G41" s="148"/>
      <c r="I41" s="67"/>
      <c r="L41" s="68"/>
    </row>
    <row r="42" spans="2:12" ht="16.8" x14ac:dyDescent="0.3">
      <c r="B42" s="152" t="s">
        <v>78</v>
      </c>
      <c r="C42" s="163">
        <f>'From State&amp;Country +Charts'!AO$493</f>
        <v>146</v>
      </c>
      <c r="D42" s="163">
        <f>'From State&amp;Country +Charts'!AO$481</f>
        <v>175</v>
      </c>
      <c r="E42" s="163">
        <f t="shared" si="0"/>
        <v>-29</v>
      </c>
      <c r="F42" s="158">
        <f t="shared" si="1"/>
        <v>-0.1657142857142857</v>
      </c>
      <c r="G42" s="148"/>
      <c r="I42" s="67"/>
      <c r="L42" s="68"/>
    </row>
    <row r="43" spans="2:12" ht="16.8" x14ac:dyDescent="0.3">
      <c r="B43" s="152" t="s">
        <v>79</v>
      </c>
      <c r="C43" s="163">
        <f>'From State&amp;Country +Charts'!AP$493</f>
        <v>13</v>
      </c>
      <c r="D43" s="163">
        <f>'From State&amp;Country +Charts'!AP$481</f>
        <v>14</v>
      </c>
      <c r="E43" s="163">
        <f t="shared" si="0"/>
        <v>-1</v>
      </c>
      <c r="F43" s="158">
        <f t="shared" si="1"/>
        <v>-7.1428571428571425E-2</v>
      </c>
      <c r="G43" s="148"/>
      <c r="I43" s="67"/>
      <c r="L43" s="68"/>
    </row>
    <row r="44" spans="2:12" ht="16.8" x14ac:dyDescent="0.3">
      <c r="B44" s="152" t="s">
        <v>80</v>
      </c>
      <c r="C44" s="163">
        <f>'From State&amp;Country +Charts'!AQ$493</f>
        <v>77</v>
      </c>
      <c r="D44" s="163">
        <f>'From State&amp;Country +Charts'!AQ$481</f>
        <v>94</v>
      </c>
      <c r="E44" s="163">
        <f t="shared" si="0"/>
        <v>-17</v>
      </c>
      <c r="F44" s="158">
        <f t="shared" si="1"/>
        <v>-0.18085106382978725</v>
      </c>
      <c r="G44" s="148"/>
      <c r="I44" s="67"/>
      <c r="L44" s="68"/>
    </row>
    <row r="45" spans="2:12" ht="16.8" x14ac:dyDescent="0.3">
      <c r="B45" s="152" t="s">
        <v>81</v>
      </c>
      <c r="C45" s="163">
        <f>'From State&amp;Country +Charts'!AR$493</f>
        <v>28</v>
      </c>
      <c r="D45" s="163">
        <f>'From State&amp;Country +Charts'!AR$481</f>
        <v>23</v>
      </c>
      <c r="E45" s="163">
        <f t="shared" si="0"/>
        <v>5</v>
      </c>
      <c r="F45" s="158">
        <f t="shared" si="1"/>
        <v>0.21739130434782608</v>
      </c>
      <c r="G45" s="148"/>
      <c r="I45" s="67"/>
      <c r="L45" s="68"/>
    </row>
    <row r="46" spans="2:12" ht="16.8" x14ac:dyDescent="0.3">
      <c r="B46" s="152" t="s">
        <v>82</v>
      </c>
      <c r="C46" s="163">
        <f>'From State&amp;Country +Charts'!AS$493</f>
        <v>109</v>
      </c>
      <c r="D46" s="163">
        <f>'From State&amp;Country +Charts'!AS$481</f>
        <v>129</v>
      </c>
      <c r="E46" s="163">
        <f t="shared" si="0"/>
        <v>-20</v>
      </c>
      <c r="F46" s="158">
        <f t="shared" si="1"/>
        <v>-0.15503875968992248</v>
      </c>
      <c r="G46" s="148"/>
      <c r="I46" s="67"/>
      <c r="L46" s="68"/>
    </row>
    <row r="47" spans="2:12" ht="16.8" x14ac:dyDescent="0.3">
      <c r="B47" s="152" t="s">
        <v>83</v>
      </c>
      <c r="C47" s="163">
        <f>'From State&amp;Country +Charts'!AT$493</f>
        <v>738</v>
      </c>
      <c r="D47" s="163">
        <f>'From State&amp;Country +Charts'!AT$481</f>
        <v>788</v>
      </c>
      <c r="E47" s="163">
        <f t="shared" si="0"/>
        <v>-50</v>
      </c>
      <c r="F47" s="158">
        <f t="shared" si="1"/>
        <v>-6.3451776649746189E-2</v>
      </c>
      <c r="G47" s="148"/>
      <c r="I47" s="67"/>
      <c r="L47" s="68"/>
    </row>
    <row r="48" spans="2:12" ht="16.8" x14ac:dyDescent="0.3">
      <c r="B48" s="152" t="s">
        <v>84</v>
      </c>
      <c r="C48" s="163">
        <f>'From State&amp;Country +Charts'!AU$493</f>
        <v>201</v>
      </c>
      <c r="D48" s="163">
        <f>'From State&amp;Country +Charts'!AU$481</f>
        <v>250</v>
      </c>
      <c r="E48" s="163">
        <f t="shared" si="0"/>
        <v>-49</v>
      </c>
      <c r="F48" s="158">
        <f t="shared" si="1"/>
        <v>-0.19600000000000001</v>
      </c>
      <c r="G48" s="148"/>
      <c r="I48" s="67"/>
      <c r="L48" s="68"/>
    </row>
    <row r="49" spans="2:12" ht="16.8" x14ac:dyDescent="0.3">
      <c r="B49" s="152" t="s">
        <v>85</v>
      </c>
      <c r="C49" s="163">
        <f>'From State&amp;Country +Charts'!AV$493</f>
        <v>8</v>
      </c>
      <c r="D49" s="163">
        <f>'From State&amp;Country +Charts'!AV$481</f>
        <v>21</v>
      </c>
      <c r="E49" s="163">
        <f t="shared" si="0"/>
        <v>-13</v>
      </c>
      <c r="F49" s="158">
        <f t="shared" si="1"/>
        <v>-0.61904761904761907</v>
      </c>
      <c r="G49" s="148"/>
      <c r="I49" s="67"/>
      <c r="L49" s="68"/>
    </row>
    <row r="50" spans="2:12" ht="16.8" x14ac:dyDescent="0.3">
      <c r="B50" s="152" t="s">
        <v>86</v>
      </c>
      <c r="C50" s="163">
        <f>'From State&amp;Country +Charts'!AW$493</f>
        <v>180</v>
      </c>
      <c r="D50" s="163">
        <f>'From State&amp;Country +Charts'!AW$481</f>
        <v>233</v>
      </c>
      <c r="E50" s="163">
        <f t="shared" si="0"/>
        <v>-53</v>
      </c>
      <c r="F50" s="158">
        <f t="shared" si="1"/>
        <v>-0.22746781115879827</v>
      </c>
      <c r="G50" s="148"/>
      <c r="I50" s="67"/>
      <c r="L50" s="68"/>
    </row>
    <row r="51" spans="2:12" ht="16.8" x14ac:dyDescent="0.3">
      <c r="B51" s="152" t="s">
        <v>87</v>
      </c>
      <c r="C51" s="163">
        <f>'From State&amp;Country +Charts'!AX$493</f>
        <v>0</v>
      </c>
      <c r="D51" s="163">
        <f>'From State&amp;Country +Charts'!AX$481</f>
        <v>0</v>
      </c>
      <c r="E51" s="163">
        <f t="shared" si="0"/>
        <v>0</v>
      </c>
      <c r="F51" s="158">
        <f>IFERROR((E51/D51),0)</f>
        <v>0</v>
      </c>
      <c r="G51" s="148"/>
      <c r="I51" s="67"/>
      <c r="L51" s="68"/>
    </row>
    <row r="52" spans="2:12" ht="16.8" x14ac:dyDescent="0.3">
      <c r="B52" s="152" t="s">
        <v>88</v>
      </c>
      <c r="C52" s="163">
        <f>'From State&amp;Country +Charts'!AY$493</f>
        <v>13</v>
      </c>
      <c r="D52" s="163">
        <f>'From State&amp;Country +Charts'!AY$481</f>
        <v>12</v>
      </c>
      <c r="E52" s="163">
        <f t="shared" si="0"/>
        <v>1</v>
      </c>
      <c r="F52" s="158">
        <f t="shared" si="1"/>
        <v>8.3333333333333329E-2</v>
      </c>
      <c r="G52" s="148"/>
      <c r="I52" s="67"/>
      <c r="L52" s="68"/>
    </row>
    <row r="53" spans="2:12" ht="16.8" x14ac:dyDescent="0.3">
      <c r="B53" s="152" t="s">
        <v>89</v>
      </c>
      <c r="C53" s="163">
        <f>'From State&amp;Country +Charts'!AZ$493</f>
        <v>114</v>
      </c>
      <c r="D53" s="163">
        <f>'From State&amp;Country +Charts'!AZ$481</f>
        <v>112</v>
      </c>
      <c r="E53" s="163">
        <f t="shared" si="0"/>
        <v>2</v>
      </c>
      <c r="F53" s="158">
        <f t="shared" si="1"/>
        <v>1.7857142857142856E-2</v>
      </c>
      <c r="G53" s="148"/>
      <c r="I53" s="67"/>
      <c r="L53" s="68"/>
    </row>
    <row r="54" spans="2:12" ht="16.8" x14ac:dyDescent="0.3">
      <c r="B54" s="152" t="s">
        <v>90</v>
      </c>
      <c r="C54" s="163">
        <f>'From State&amp;Country +Charts'!BA$493</f>
        <v>34</v>
      </c>
      <c r="D54" s="163">
        <f>'From State&amp;Country +Charts'!BA$481</f>
        <v>40</v>
      </c>
      <c r="E54" s="163">
        <f t="shared" si="0"/>
        <v>-6</v>
      </c>
      <c r="F54" s="158">
        <f t="shared" si="1"/>
        <v>-0.15</v>
      </c>
      <c r="G54" s="148"/>
      <c r="I54" s="67"/>
      <c r="L54" s="68"/>
    </row>
    <row r="55" spans="2:12" ht="16.8" x14ac:dyDescent="0.3">
      <c r="B55" s="152" t="s">
        <v>302</v>
      </c>
      <c r="C55" s="163">
        <f>'From State&amp;Country +Charts'!BB$493</f>
        <v>27</v>
      </c>
      <c r="D55" s="163">
        <f>'From State&amp;Country +Charts'!BB$481</f>
        <v>49</v>
      </c>
      <c r="E55" s="163">
        <f t="shared" si="0"/>
        <v>-22</v>
      </c>
      <c r="F55" s="158">
        <f t="shared" si="1"/>
        <v>-0.44897959183673469</v>
      </c>
      <c r="G55" s="148"/>
      <c r="I55" s="67"/>
      <c r="L55" s="68"/>
    </row>
    <row r="56" spans="2:12" ht="17.399999999999999" thickBot="1" x14ac:dyDescent="0.35">
      <c r="B56" s="153" t="s">
        <v>634</v>
      </c>
      <c r="C56" s="164">
        <f>SUM('From State&amp;Country +Charts'!$BO$493:$BQ$493)</f>
        <v>1852</v>
      </c>
      <c r="D56" s="164">
        <f>SUM('From State&amp;Country +Charts'!$BO$481:$BQ$481)</f>
        <v>1439</v>
      </c>
      <c r="E56" s="164">
        <f t="shared" si="0"/>
        <v>413</v>
      </c>
      <c r="F56" s="159">
        <f t="shared" si="1"/>
        <v>0.28700486448922863</v>
      </c>
      <c r="G56" s="148"/>
      <c r="I56" s="67"/>
      <c r="L56" s="68"/>
    </row>
    <row r="57" spans="2:12" s="54" customFormat="1" ht="18" thickTop="1" x14ac:dyDescent="0.3">
      <c r="B57" s="165" t="s">
        <v>0</v>
      </c>
      <c r="C57" s="160">
        <f>SUM(C5:C56)</f>
        <v>11985</v>
      </c>
      <c r="D57" s="160">
        <f>SUM(D5:D56)</f>
        <v>13642</v>
      </c>
      <c r="E57" s="160">
        <f>SUM(E5:E56)</f>
        <v>-1657</v>
      </c>
      <c r="F57" s="161">
        <f>IFERROR((E57/D57),1)</f>
        <v>-0.12146312857352294</v>
      </c>
      <c r="G57" s="154"/>
      <c r="I57" s="55"/>
      <c r="L57" s="56"/>
    </row>
    <row r="58" spans="2:12" ht="3.9" customHeight="1" x14ac:dyDescent="0.3">
      <c r="B58" s="155"/>
      <c r="C58" s="155"/>
      <c r="D58" s="155"/>
      <c r="E58" s="155"/>
      <c r="F58" s="155"/>
      <c r="G58" s="156"/>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2"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8"/>
  <sheetViews>
    <sheetView workbookViewId="0">
      <selection activeCell="B146" sqref="B146:C146"/>
    </sheetView>
  </sheetViews>
  <sheetFormatPr defaultColWidth="8.90625" defaultRowHeight="14.4" x14ac:dyDescent="0.3"/>
  <cols>
    <col min="1" max="1" width="23.6328125" style="175" bestFit="1" customWidth="1"/>
    <col min="2" max="2" width="9.08984375" style="175" bestFit="1" customWidth="1"/>
    <col min="3" max="3" width="17.6328125" style="175" bestFit="1" customWidth="1"/>
    <col min="4" max="4" width="21.6328125" style="175" customWidth="1"/>
    <col min="5" max="5" width="18" style="175" bestFit="1" customWidth="1"/>
    <col min="6" max="6" width="9.08984375" style="177" bestFit="1" customWidth="1"/>
    <col min="7" max="7" width="16" style="177" bestFit="1" customWidth="1"/>
    <col min="8" max="8" width="10.1796875" style="177" bestFit="1" customWidth="1"/>
    <col min="9" max="16384" width="8.90625" style="182"/>
  </cols>
  <sheetData>
    <row r="1" spans="1:7" x14ac:dyDescent="0.3">
      <c r="A1" s="183" t="s">
        <v>801</v>
      </c>
      <c r="C1" s="176" t="s">
        <v>802</v>
      </c>
      <c r="E1" s="183" t="s">
        <v>803</v>
      </c>
      <c r="G1" s="176" t="s">
        <v>804</v>
      </c>
    </row>
    <row r="2" spans="1:7" x14ac:dyDescent="0.3">
      <c r="A2" s="185" t="s">
        <v>630</v>
      </c>
      <c r="B2" s="186" t="s">
        <v>805</v>
      </c>
      <c r="C2" s="186" t="s">
        <v>806</v>
      </c>
      <c r="D2" s="184"/>
      <c r="E2" s="185" t="s">
        <v>630</v>
      </c>
      <c r="F2" s="186" t="s">
        <v>805</v>
      </c>
      <c r="G2" s="186" t="s">
        <v>807</v>
      </c>
    </row>
    <row r="3" spans="1:7" x14ac:dyDescent="0.3">
      <c r="A3" s="187" t="s">
        <v>41</v>
      </c>
      <c r="B3" s="188">
        <v>1</v>
      </c>
      <c r="C3" s="187" t="s">
        <v>41</v>
      </c>
      <c r="E3" s="189" t="s">
        <v>41</v>
      </c>
      <c r="F3" s="188">
        <v>1</v>
      </c>
      <c r="G3" s="187" t="s">
        <v>41</v>
      </c>
    </row>
    <row r="4" spans="1:7" x14ac:dyDescent="0.3">
      <c r="A4" s="187" t="s">
        <v>42</v>
      </c>
      <c r="B4" s="188">
        <v>2</v>
      </c>
      <c r="C4" s="187" t="s">
        <v>42</v>
      </c>
      <c r="E4" s="189" t="s">
        <v>42</v>
      </c>
      <c r="F4" s="188">
        <v>2</v>
      </c>
      <c r="G4" s="187" t="s">
        <v>42</v>
      </c>
    </row>
    <row r="5" spans="1:7" x14ac:dyDescent="0.3">
      <c r="A5" s="187" t="s">
        <v>43</v>
      </c>
      <c r="B5" s="188">
        <v>3</v>
      </c>
      <c r="C5" s="187" t="s">
        <v>43</v>
      </c>
      <c r="E5" s="189" t="s">
        <v>43</v>
      </c>
      <c r="F5" s="188">
        <v>3</v>
      </c>
      <c r="G5" s="187" t="s">
        <v>43</v>
      </c>
    </row>
    <row r="6" spans="1:7" x14ac:dyDescent="0.3">
      <c r="A6" s="187" t="s">
        <v>44</v>
      </c>
      <c r="B6" s="188">
        <v>4</v>
      </c>
      <c r="C6" s="187" t="s">
        <v>44</v>
      </c>
      <c r="E6" s="189" t="s">
        <v>44</v>
      </c>
      <c r="F6" s="188">
        <v>4</v>
      </c>
      <c r="G6" s="187" t="s">
        <v>44</v>
      </c>
    </row>
    <row r="7" spans="1:7" x14ac:dyDescent="0.3">
      <c r="A7" s="187" t="s">
        <v>45</v>
      </c>
      <c r="B7" s="188">
        <v>5</v>
      </c>
      <c r="C7" s="187" t="s">
        <v>45</v>
      </c>
      <c r="E7" s="189" t="s">
        <v>45</v>
      </c>
      <c r="F7" s="188">
        <v>5</v>
      </c>
      <c r="G7" s="187" t="s">
        <v>45</v>
      </c>
    </row>
    <row r="8" spans="1:7" x14ac:dyDescent="0.3">
      <c r="A8" s="187" t="s">
        <v>46</v>
      </c>
      <c r="B8" s="188">
        <v>6</v>
      </c>
      <c r="C8" s="187" t="s">
        <v>46</v>
      </c>
      <c r="E8" s="189" t="s">
        <v>46</v>
      </c>
      <c r="F8" s="188">
        <v>6</v>
      </c>
      <c r="G8" s="187" t="s">
        <v>46</v>
      </c>
    </row>
    <row r="9" spans="1:7" x14ac:dyDescent="0.3">
      <c r="A9" s="187" t="s">
        <v>47</v>
      </c>
      <c r="B9" s="188">
        <v>7</v>
      </c>
      <c r="C9" s="187" t="s">
        <v>47</v>
      </c>
      <c r="E9" s="189" t="s">
        <v>47</v>
      </c>
      <c r="F9" s="188">
        <v>7</v>
      </c>
      <c r="G9" s="187" t="s">
        <v>47</v>
      </c>
    </row>
    <row r="10" spans="1:7" x14ac:dyDescent="0.3">
      <c r="A10" s="187" t="s">
        <v>48</v>
      </c>
      <c r="B10" s="188">
        <v>8</v>
      </c>
      <c r="C10" s="187" t="s">
        <v>48</v>
      </c>
      <c r="E10" s="189" t="s">
        <v>48</v>
      </c>
      <c r="F10" s="188">
        <v>8</v>
      </c>
      <c r="G10" s="187" t="s">
        <v>48</v>
      </c>
    </row>
    <row r="11" spans="1:7" x14ac:dyDescent="0.3">
      <c r="A11" s="187" t="s">
        <v>49</v>
      </c>
      <c r="B11" s="188">
        <v>9</v>
      </c>
      <c r="C11" s="187" t="s">
        <v>49</v>
      </c>
      <c r="E11" s="189" t="s">
        <v>49</v>
      </c>
      <c r="F11" s="188">
        <v>9</v>
      </c>
      <c r="G11" s="187" t="s">
        <v>49</v>
      </c>
    </row>
    <row r="12" spans="1:7" x14ac:dyDescent="0.3">
      <c r="A12" s="187" t="s">
        <v>50</v>
      </c>
      <c r="B12" s="188">
        <v>10</v>
      </c>
      <c r="C12" s="187" t="s">
        <v>50</v>
      </c>
      <c r="E12" s="189" t="s">
        <v>50</v>
      </c>
      <c r="F12" s="188">
        <v>10</v>
      </c>
      <c r="G12" s="187" t="s">
        <v>50</v>
      </c>
    </row>
    <row r="13" spans="1:7" x14ac:dyDescent="0.3">
      <c r="A13" s="187" t="s">
        <v>51</v>
      </c>
      <c r="B13" s="188">
        <v>11</v>
      </c>
      <c r="C13" s="187" t="s">
        <v>51</v>
      </c>
      <c r="E13" s="189" t="s">
        <v>51</v>
      </c>
      <c r="F13" s="188">
        <v>11</v>
      </c>
      <c r="G13" s="187" t="s">
        <v>51</v>
      </c>
    </row>
    <row r="14" spans="1:7" x14ac:dyDescent="0.3">
      <c r="A14" s="187" t="s">
        <v>52</v>
      </c>
      <c r="B14" s="188">
        <v>12</v>
      </c>
      <c r="C14" s="187" t="s">
        <v>52</v>
      </c>
      <c r="E14" s="189" t="s">
        <v>52</v>
      </c>
      <c r="F14" s="188">
        <v>12</v>
      </c>
      <c r="G14" s="187" t="s">
        <v>52</v>
      </c>
    </row>
    <row r="15" spans="1:7" x14ac:dyDescent="0.3">
      <c r="A15" s="187" t="s">
        <v>53</v>
      </c>
      <c r="B15" s="188">
        <v>13</v>
      </c>
      <c r="C15" s="187" t="s">
        <v>53</v>
      </c>
      <c r="E15" s="189" t="s">
        <v>53</v>
      </c>
      <c r="F15" s="188">
        <v>13</v>
      </c>
      <c r="G15" s="187" t="s">
        <v>53</v>
      </c>
    </row>
    <row r="16" spans="1:7" x14ac:dyDescent="0.3">
      <c r="A16" s="187" t="s">
        <v>54</v>
      </c>
      <c r="B16" s="188">
        <v>14</v>
      </c>
      <c r="C16" s="187" t="s">
        <v>54</v>
      </c>
      <c r="E16" s="189" t="s">
        <v>54</v>
      </c>
      <c r="F16" s="188">
        <v>14</v>
      </c>
      <c r="G16" s="187" t="s">
        <v>54</v>
      </c>
    </row>
    <row r="17" spans="1:7" x14ac:dyDescent="0.3">
      <c r="A17" s="187" t="s">
        <v>55</v>
      </c>
      <c r="B17" s="188">
        <v>15</v>
      </c>
      <c r="C17" s="187" t="s">
        <v>55</v>
      </c>
      <c r="E17" s="189" t="s">
        <v>55</v>
      </c>
      <c r="F17" s="188">
        <v>15</v>
      </c>
      <c r="G17" s="187" t="s">
        <v>55</v>
      </c>
    </row>
    <row r="18" spans="1:7" x14ac:dyDescent="0.3">
      <c r="A18" s="187" t="s">
        <v>56</v>
      </c>
      <c r="B18" s="188">
        <v>16</v>
      </c>
      <c r="C18" s="187" t="s">
        <v>56</v>
      </c>
      <c r="E18" s="189" t="s">
        <v>56</v>
      </c>
      <c r="F18" s="188">
        <v>16</v>
      </c>
      <c r="G18" s="187" t="s">
        <v>56</v>
      </c>
    </row>
    <row r="19" spans="1:7" x14ac:dyDescent="0.3">
      <c r="A19" s="187" t="s">
        <v>57</v>
      </c>
      <c r="B19" s="188">
        <v>17</v>
      </c>
      <c r="C19" s="187" t="s">
        <v>57</v>
      </c>
      <c r="E19" s="189" t="s">
        <v>57</v>
      </c>
      <c r="F19" s="188">
        <v>17</v>
      </c>
      <c r="G19" s="187" t="s">
        <v>57</v>
      </c>
    </row>
    <row r="20" spans="1:7" x14ac:dyDescent="0.3">
      <c r="A20" s="187" t="s">
        <v>58</v>
      </c>
      <c r="B20" s="188">
        <v>18</v>
      </c>
      <c r="C20" s="187" t="s">
        <v>58</v>
      </c>
      <c r="E20" s="189" t="s">
        <v>58</v>
      </c>
      <c r="F20" s="188">
        <v>18</v>
      </c>
      <c r="G20" s="187" t="s">
        <v>58</v>
      </c>
    </row>
    <row r="21" spans="1:7" x14ac:dyDescent="0.3">
      <c r="A21" s="187" t="s">
        <v>59</v>
      </c>
      <c r="B21" s="188">
        <v>19</v>
      </c>
      <c r="C21" s="187" t="s">
        <v>59</v>
      </c>
      <c r="E21" s="189" t="s">
        <v>59</v>
      </c>
      <c r="F21" s="188">
        <v>19</v>
      </c>
      <c r="G21" s="187" t="s">
        <v>59</v>
      </c>
    </row>
    <row r="22" spans="1:7" x14ac:dyDescent="0.3">
      <c r="A22" s="187" t="s">
        <v>60</v>
      </c>
      <c r="B22" s="188">
        <v>20</v>
      </c>
      <c r="C22" s="187" t="s">
        <v>60</v>
      </c>
      <c r="E22" s="189" t="s">
        <v>60</v>
      </c>
      <c r="F22" s="188">
        <v>20</v>
      </c>
      <c r="G22" s="187" t="s">
        <v>60</v>
      </c>
    </row>
    <row r="23" spans="1:7" x14ac:dyDescent="0.3">
      <c r="A23" s="187" t="s">
        <v>61</v>
      </c>
      <c r="B23" s="188">
        <v>21</v>
      </c>
      <c r="C23" s="187" t="s">
        <v>61</v>
      </c>
      <c r="E23" s="189" t="s">
        <v>61</v>
      </c>
      <c r="F23" s="188">
        <v>21</v>
      </c>
      <c r="G23" s="187" t="s">
        <v>61</v>
      </c>
    </row>
    <row r="24" spans="1:7" x14ac:dyDescent="0.3">
      <c r="A24" s="187" t="s">
        <v>62</v>
      </c>
      <c r="B24" s="188">
        <v>22</v>
      </c>
      <c r="C24" s="187" t="s">
        <v>62</v>
      </c>
      <c r="E24" s="189" t="s">
        <v>62</v>
      </c>
      <c r="F24" s="188">
        <v>22</v>
      </c>
      <c r="G24" s="187" t="s">
        <v>62</v>
      </c>
    </row>
    <row r="25" spans="1:7" x14ac:dyDescent="0.3">
      <c r="A25" s="187" t="s">
        <v>63</v>
      </c>
      <c r="B25" s="188">
        <v>23</v>
      </c>
      <c r="C25" s="187" t="s">
        <v>63</v>
      </c>
      <c r="E25" s="189" t="s">
        <v>63</v>
      </c>
      <c r="F25" s="188">
        <v>23</v>
      </c>
      <c r="G25" s="187" t="s">
        <v>63</v>
      </c>
    </row>
    <row r="26" spans="1:7" x14ac:dyDescent="0.3">
      <c r="A26" s="187" t="s">
        <v>64</v>
      </c>
      <c r="B26" s="188">
        <v>24</v>
      </c>
      <c r="C26" s="187" t="s">
        <v>64</v>
      </c>
      <c r="E26" s="189" t="s">
        <v>64</v>
      </c>
      <c r="F26" s="188">
        <v>24</v>
      </c>
      <c r="G26" s="187" t="s">
        <v>64</v>
      </c>
    </row>
    <row r="27" spans="1:7" x14ac:dyDescent="0.3">
      <c r="A27" s="187" t="s">
        <v>65</v>
      </c>
      <c r="B27" s="188">
        <v>25</v>
      </c>
      <c r="C27" s="187" t="s">
        <v>65</v>
      </c>
      <c r="E27" s="189" t="s">
        <v>65</v>
      </c>
      <c r="F27" s="188">
        <v>25</v>
      </c>
      <c r="G27" s="187" t="s">
        <v>65</v>
      </c>
    </row>
    <row r="28" spans="1:7" x14ac:dyDescent="0.3">
      <c r="A28" s="187" t="s">
        <v>66</v>
      </c>
      <c r="B28" s="188">
        <v>26</v>
      </c>
      <c r="C28" s="187" t="s">
        <v>66</v>
      </c>
      <c r="E28" s="189" t="s">
        <v>66</v>
      </c>
      <c r="F28" s="188">
        <v>26</v>
      </c>
      <c r="G28" s="187" t="s">
        <v>66</v>
      </c>
    </row>
    <row r="29" spans="1:7" x14ac:dyDescent="0.3">
      <c r="A29" s="187" t="s">
        <v>67</v>
      </c>
      <c r="B29" s="188">
        <v>27</v>
      </c>
      <c r="C29" s="187" t="s">
        <v>67</v>
      </c>
      <c r="E29" s="189" t="s">
        <v>67</v>
      </c>
      <c r="F29" s="188">
        <v>27</v>
      </c>
      <c r="G29" s="187" t="s">
        <v>67</v>
      </c>
    </row>
    <row r="30" spans="1:7" x14ac:dyDescent="0.3">
      <c r="A30" s="187" t="s">
        <v>68</v>
      </c>
      <c r="B30" s="188">
        <v>28</v>
      </c>
      <c r="C30" s="187" t="s">
        <v>68</v>
      </c>
      <c r="E30" s="189" t="s">
        <v>68</v>
      </c>
      <c r="F30" s="188">
        <v>28</v>
      </c>
      <c r="G30" s="187" t="s">
        <v>68</v>
      </c>
    </row>
    <row r="31" spans="1:7" x14ac:dyDescent="0.3">
      <c r="A31" s="187" t="s">
        <v>69</v>
      </c>
      <c r="B31" s="188">
        <v>29</v>
      </c>
      <c r="C31" s="187" t="s">
        <v>69</v>
      </c>
      <c r="E31" s="189" t="s">
        <v>69</v>
      </c>
      <c r="F31" s="188">
        <v>29</v>
      </c>
      <c r="G31" s="187" t="s">
        <v>69</v>
      </c>
    </row>
    <row r="32" spans="1:7" x14ac:dyDescent="0.3">
      <c r="A32" s="187" t="s">
        <v>70</v>
      </c>
      <c r="B32" s="188">
        <v>30</v>
      </c>
      <c r="C32" s="187" t="s">
        <v>70</v>
      </c>
      <c r="E32" s="189" t="s">
        <v>70</v>
      </c>
      <c r="F32" s="188">
        <v>30</v>
      </c>
      <c r="G32" s="187" t="s">
        <v>70</v>
      </c>
    </row>
    <row r="33" spans="1:7" x14ac:dyDescent="0.3">
      <c r="A33" s="187" t="s">
        <v>71</v>
      </c>
      <c r="B33" s="188">
        <v>31</v>
      </c>
      <c r="C33" s="187" t="s">
        <v>71</v>
      </c>
      <c r="E33" s="189" t="s">
        <v>71</v>
      </c>
      <c r="F33" s="188">
        <v>31</v>
      </c>
      <c r="G33" s="187" t="s">
        <v>71</v>
      </c>
    </row>
    <row r="34" spans="1:7" x14ac:dyDescent="0.3">
      <c r="A34" s="187" t="s">
        <v>72</v>
      </c>
      <c r="B34" s="188">
        <v>32</v>
      </c>
      <c r="C34" s="187" t="s">
        <v>72</v>
      </c>
      <c r="E34" s="189" t="s">
        <v>72</v>
      </c>
      <c r="F34" s="188">
        <v>32</v>
      </c>
      <c r="G34" s="187" t="s">
        <v>72</v>
      </c>
    </row>
    <row r="35" spans="1:7" x14ac:dyDescent="0.3">
      <c r="A35" s="187" t="s">
        <v>73</v>
      </c>
      <c r="B35" s="188">
        <v>33</v>
      </c>
      <c r="C35" s="187" t="s">
        <v>73</v>
      </c>
      <c r="E35" s="189" t="s">
        <v>73</v>
      </c>
      <c r="F35" s="188">
        <v>33</v>
      </c>
      <c r="G35" s="187" t="s">
        <v>73</v>
      </c>
    </row>
    <row r="36" spans="1:7" x14ac:dyDescent="0.3">
      <c r="A36" s="187" t="s">
        <v>74</v>
      </c>
      <c r="B36" s="188">
        <v>34</v>
      </c>
      <c r="C36" s="187" t="s">
        <v>74</v>
      </c>
      <c r="E36" s="189" t="s">
        <v>74</v>
      </c>
      <c r="F36" s="188">
        <v>34</v>
      </c>
      <c r="G36" s="187" t="s">
        <v>74</v>
      </c>
    </row>
    <row r="37" spans="1:7" x14ac:dyDescent="0.3">
      <c r="A37" s="187" t="s">
        <v>75</v>
      </c>
      <c r="B37" s="188">
        <v>35</v>
      </c>
      <c r="C37" s="187" t="s">
        <v>75</v>
      </c>
      <c r="E37" s="189" t="s">
        <v>75</v>
      </c>
      <c r="F37" s="188">
        <v>35</v>
      </c>
      <c r="G37" s="187" t="s">
        <v>75</v>
      </c>
    </row>
    <row r="38" spans="1:7" x14ac:dyDescent="0.3">
      <c r="A38" s="187" t="s">
        <v>76</v>
      </c>
      <c r="B38" s="188">
        <v>36</v>
      </c>
      <c r="C38" s="187" t="s">
        <v>76</v>
      </c>
      <c r="E38" s="189" t="s">
        <v>76</v>
      </c>
      <c r="F38" s="188">
        <v>36</v>
      </c>
      <c r="G38" s="187" t="s">
        <v>76</v>
      </c>
    </row>
    <row r="39" spans="1:7" x14ac:dyDescent="0.3">
      <c r="A39" s="187" t="s">
        <v>77</v>
      </c>
      <c r="B39" s="188">
        <v>37</v>
      </c>
      <c r="C39" s="187" t="s">
        <v>77</v>
      </c>
      <c r="E39" s="189" t="s">
        <v>77</v>
      </c>
      <c r="F39" s="188">
        <v>37</v>
      </c>
      <c r="G39" s="187" t="s">
        <v>77</v>
      </c>
    </row>
    <row r="40" spans="1:7" x14ac:dyDescent="0.3">
      <c r="A40" s="187" t="s">
        <v>78</v>
      </c>
      <c r="B40" s="188">
        <v>38</v>
      </c>
      <c r="C40" s="187" t="s">
        <v>78</v>
      </c>
      <c r="E40" s="189" t="s">
        <v>78</v>
      </c>
      <c r="F40" s="188">
        <v>38</v>
      </c>
      <c r="G40" s="187" t="s">
        <v>78</v>
      </c>
    </row>
    <row r="41" spans="1:7" x14ac:dyDescent="0.3">
      <c r="A41" s="187" t="s">
        <v>79</v>
      </c>
      <c r="B41" s="188">
        <v>39</v>
      </c>
      <c r="C41" s="187" t="s">
        <v>79</v>
      </c>
      <c r="E41" s="189" t="s">
        <v>79</v>
      </c>
      <c r="F41" s="188">
        <v>39</v>
      </c>
      <c r="G41" s="187" t="s">
        <v>79</v>
      </c>
    </row>
    <row r="42" spans="1:7" x14ac:dyDescent="0.3">
      <c r="A42" s="187" t="s">
        <v>80</v>
      </c>
      <c r="B42" s="188">
        <v>40</v>
      </c>
      <c r="C42" s="187" t="s">
        <v>80</v>
      </c>
      <c r="E42" s="189" t="s">
        <v>80</v>
      </c>
      <c r="F42" s="188">
        <v>40</v>
      </c>
      <c r="G42" s="187" t="s">
        <v>80</v>
      </c>
    </row>
    <row r="43" spans="1:7" x14ac:dyDescent="0.3">
      <c r="A43" s="187" t="s">
        <v>81</v>
      </c>
      <c r="B43" s="188">
        <v>41</v>
      </c>
      <c r="C43" s="187" t="s">
        <v>81</v>
      </c>
      <c r="E43" s="189" t="s">
        <v>81</v>
      </c>
      <c r="F43" s="188">
        <v>41</v>
      </c>
      <c r="G43" s="187" t="s">
        <v>81</v>
      </c>
    </row>
    <row r="44" spans="1:7" x14ac:dyDescent="0.3">
      <c r="A44" s="187" t="s">
        <v>82</v>
      </c>
      <c r="B44" s="188">
        <v>42</v>
      </c>
      <c r="C44" s="187" t="s">
        <v>82</v>
      </c>
      <c r="E44" s="189" t="s">
        <v>82</v>
      </c>
      <c r="F44" s="188">
        <v>42</v>
      </c>
      <c r="G44" s="187" t="s">
        <v>82</v>
      </c>
    </row>
    <row r="45" spans="1:7" x14ac:dyDescent="0.3">
      <c r="A45" s="187" t="s">
        <v>83</v>
      </c>
      <c r="B45" s="188">
        <v>43</v>
      </c>
      <c r="C45" s="187" t="s">
        <v>83</v>
      </c>
      <c r="E45" s="189" t="s">
        <v>83</v>
      </c>
      <c r="F45" s="188">
        <v>43</v>
      </c>
      <c r="G45" s="187" t="s">
        <v>83</v>
      </c>
    </row>
    <row r="46" spans="1:7" x14ac:dyDescent="0.3">
      <c r="A46" s="187" t="s">
        <v>84</v>
      </c>
      <c r="B46" s="188">
        <v>44</v>
      </c>
      <c r="C46" s="187" t="s">
        <v>84</v>
      </c>
      <c r="E46" s="189" t="s">
        <v>84</v>
      </c>
      <c r="F46" s="188">
        <v>44</v>
      </c>
      <c r="G46" s="187" t="s">
        <v>84</v>
      </c>
    </row>
    <row r="47" spans="1:7" x14ac:dyDescent="0.3">
      <c r="A47" s="187" t="s">
        <v>85</v>
      </c>
      <c r="B47" s="188">
        <v>45</v>
      </c>
      <c r="C47" s="187" t="s">
        <v>85</v>
      </c>
      <c r="E47" s="189" t="s">
        <v>85</v>
      </c>
      <c r="F47" s="188">
        <v>45</v>
      </c>
      <c r="G47" s="187" t="s">
        <v>85</v>
      </c>
    </row>
    <row r="48" spans="1:7" x14ac:dyDescent="0.3">
      <c r="A48" s="187" t="s">
        <v>86</v>
      </c>
      <c r="B48" s="188">
        <v>46</v>
      </c>
      <c r="C48" s="187" t="s">
        <v>86</v>
      </c>
      <c r="E48" s="189" t="s">
        <v>86</v>
      </c>
      <c r="F48" s="188">
        <v>46</v>
      </c>
      <c r="G48" s="187" t="s">
        <v>86</v>
      </c>
    </row>
    <row r="49" spans="1:7" x14ac:dyDescent="0.3">
      <c r="A49" s="187" t="s">
        <v>87</v>
      </c>
      <c r="B49" s="188">
        <v>47</v>
      </c>
      <c r="C49" s="187" t="s">
        <v>87</v>
      </c>
      <c r="E49" s="189" t="s">
        <v>508</v>
      </c>
      <c r="F49" s="188">
        <v>47</v>
      </c>
      <c r="G49" s="187" t="s">
        <v>87</v>
      </c>
    </row>
    <row r="50" spans="1:7" x14ac:dyDescent="0.3">
      <c r="A50" s="187" t="s">
        <v>88</v>
      </c>
      <c r="B50" s="188">
        <v>48</v>
      </c>
      <c r="C50" s="187" t="s">
        <v>88</v>
      </c>
      <c r="E50" s="189" t="s">
        <v>88</v>
      </c>
      <c r="F50" s="188">
        <v>48</v>
      </c>
      <c r="G50" s="187" t="s">
        <v>88</v>
      </c>
    </row>
    <row r="51" spans="1:7" x14ac:dyDescent="0.3">
      <c r="A51" s="187" t="s">
        <v>89</v>
      </c>
      <c r="B51" s="188">
        <v>49</v>
      </c>
      <c r="C51" s="187" t="s">
        <v>89</v>
      </c>
      <c r="E51" s="189" t="s">
        <v>89</v>
      </c>
      <c r="F51" s="188">
        <v>49</v>
      </c>
      <c r="G51" s="187" t="s">
        <v>89</v>
      </c>
    </row>
    <row r="52" spans="1:7" x14ac:dyDescent="0.3">
      <c r="A52" s="187" t="s">
        <v>90</v>
      </c>
      <c r="B52" s="188">
        <v>50</v>
      </c>
      <c r="C52" s="187" t="s">
        <v>90</v>
      </c>
      <c r="E52" s="189" t="s">
        <v>90</v>
      </c>
      <c r="F52" s="188">
        <v>50</v>
      </c>
      <c r="G52" s="187" t="s">
        <v>90</v>
      </c>
    </row>
    <row r="53" spans="1:7" x14ac:dyDescent="0.3">
      <c r="A53" s="187" t="s">
        <v>660</v>
      </c>
      <c r="B53" s="188">
        <v>51</v>
      </c>
      <c r="C53" s="189" t="s">
        <v>91</v>
      </c>
      <c r="E53" s="189" t="s">
        <v>91</v>
      </c>
      <c r="F53" s="188">
        <v>51</v>
      </c>
      <c r="G53" s="187" t="s">
        <v>660</v>
      </c>
    </row>
    <row r="54" spans="1:7" x14ac:dyDescent="0.3">
      <c r="A54" s="190" t="s">
        <v>576</v>
      </c>
      <c r="B54" s="188">
        <v>52</v>
      </c>
      <c r="C54" s="191" t="s">
        <v>576</v>
      </c>
      <c r="E54" s="191" t="s">
        <v>524</v>
      </c>
      <c r="F54" s="188">
        <v>52</v>
      </c>
      <c r="G54" s="191" t="s">
        <v>524</v>
      </c>
    </row>
    <row r="55" spans="1:7" x14ac:dyDescent="0.3">
      <c r="A55" s="190" t="s">
        <v>661</v>
      </c>
      <c r="B55" s="188">
        <v>53</v>
      </c>
      <c r="C55" s="191" t="s">
        <v>605</v>
      </c>
      <c r="D55" s="178"/>
      <c r="E55" s="191" t="s">
        <v>525</v>
      </c>
      <c r="F55" s="188">
        <v>53</v>
      </c>
      <c r="G55" s="191" t="s">
        <v>671</v>
      </c>
    </row>
    <row r="56" spans="1:7" x14ac:dyDescent="0.3">
      <c r="A56" s="190" t="s">
        <v>611</v>
      </c>
      <c r="B56" s="188">
        <v>54</v>
      </c>
      <c r="C56" s="191" t="s">
        <v>611</v>
      </c>
      <c r="D56" s="178"/>
      <c r="E56" s="191" t="s">
        <v>526</v>
      </c>
      <c r="F56" s="188">
        <v>54</v>
      </c>
      <c r="G56" s="191" t="s">
        <v>526</v>
      </c>
    </row>
    <row r="57" spans="1:7" x14ac:dyDescent="0.3">
      <c r="A57" s="190" t="s">
        <v>536</v>
      </c>
      <c r="B57" s="188">
        <v>55</v>
      </c>
      <c r="C57" s="191" t="s">
        <v>536</v>
      </c>
      <c r="D57" s="178"/>
      <c r="E57" s="191" t="s">
        <v>324</v>
      </c>
      <c r="F57" s="188">
        <v>55</v>
      </c>
      <c r="G57" s="191" t="s">
        <v>324</v>
      </c>
    </row>
    <row r="58" spans="1:7" x14ac:dyDescent="0.3">
      <c r="A58" s="190" t="s">
        <v>307</v>
      </c>
      <c r="B58" s="188">
        <v>56</v>
      </c>
      <c r="C58" s="191" t="s">
        <v>307</v>
      </c>
      <c r="D58" s="178"/>
      <c r="E58" s="191" t="s">
        <v>513</v>
      </c>
      <c r="F58" s="188">
        <v>56</v>
      </c>
      <c r="G58" s="191" t="s">
        <v>513</v>
      </c>
    </row>
    <row r="59" spans="1:7" x14ac:dyDescent="0.3">
      <c r="A59" s="190" t="s">
        <v>612</v>
      </c>
      <c r="B59" s="188">
        <v>57</v>
      </c>
      <c r="C59" s="191" t="s">
        <v>612</v>
      </c>
      <c r="D59" s="178"/>
      <c r="E59" s="191" t="s">
        <v>527</v>
      </c>
      <c r="F59" s="188">
        <v>57</v>
      </c>
      <c r="G59" s="191" t="s">
        <v>529</v>
      </c>
    </row>
    <row r="60" spans="1:7" x14ac:dyDescent="0.3">
      <c r="A60" s="190" t="s">
        <v>537</v>
      </c>
      <c r="B60" s="188">
        <v>58</v>
      </c>
      <c r="C60" s="191" t="s">
        <v>537</v>
      </c>
      <c r="D60" s="178"/>
      <c r="E60" s="191" t="s">
        <v>7</v>
      </c>
      <c r="F60" s="188">
        <v>58</v>
      </c>
      <c r="G60" s="191" t="s">
        <v>7</v>
      </c>
    </row>
    <row r="61" spans="1:7" x14ac:dyDescent="0.3">
      <c r="A61" s="190" t="s">
        <v>662</v>
      </c>
      <c r="B61" s="188">
        <v>59</v>
      </c>
      <c r="C61" s="191" t="s">
        <v>40</v>
      </c>
      <c r="D61" s="178"/>
      <c r="E61" s="191" t="s">
        <v>514</v>
      </c>
      <c r="F61" s="188">
        <v>59</v>
      </c>
      <c r="G61" s="191" t="s">
        <v>514</v>
      </c>
    </row>
    <row r="62" spans="1:7" x14ac:dyDescent="0.3">
      <c r="A62" s="190" t="s">
        <v>663</v>
      </c>
      <c r="B62" s="188">
        <v>60</v>
      </c>
      <c r="C62" s="191" t="s">
        <v>663</v>
      </c>
      <c r="D62" s="178"/>
      <c r="E62" s="191" t="s">
        <v>509</v>
      </c>
      <c r="F62" s="188">
        <v>60</v>
      </c>
      <c r="G62" s="191" t="s">
        <v>509</v>
      </c>
    </row>
    <row r="63" spans="1:7" x14ac:dyDescent="0.3">
      <c r="A63" s="190" t="s">
        <v>664</v>
      </c>
      <c r="B63" s="188">
        <v>61</v>
      </c>
      <c r="C63" s="192" t="s">
        <v>40</v>
      </c>
      <c r="D63" s="179"/>
      <c r="E63" s="191" t="s">
        <v>503</v>
      </c>
      <c r="F63" s="188">
        <v>61</v>
      </c>
      <c r="G63" s="191" t="s">
        <v>695</v>
      </c>
    </row>
    <row r="64" spans="1:7" x14ac:dyDescent="0.3">
      <c r="A64" s="190" t="s">
        <v>524</v>
      </c>
      <c r="B64" s="188">
        <v>62</v>
      </c>
      <c r="C64" s="191" t="s">
        <v>524</v>
      </c>
      <c r="D64" s="178"/>
      <c r="E64" s="191" t="s">
        <v>528</v>
      </c>
      <c r="F64" s="188">
        <v>62</v>
      </c>
      <c r="G64" s="191" t="s">
        <v>528</v>
      </c>
    </row>
    <row r="65" spans="1:7" x14ac:dyDescent="0.3">
      <c r="A65" s="190" t="s">
        <v>665</v>
      </c>
      <c r="B65" s="188">
        <v>63</v>
      </c>
      <c r="C65" s="191" t="s">
        <v>808</v>
      </c>
      <c r="D65" s="178"/>
      <c r="E65" s="191" t="s">
        <v>515</v>
      </c>
      <c r="F65" s="188">
        <v>63</v>
      </c>
      <c r="G65" s="191" t="s">
        <v>515</v>
      </c>
    </row>
    <row r="66" spans="1:7" x14ac:dyDescent="0.3">
      <c r="A66" s="190" t="s">
        <v>666</v>
      </c>
      <c r="B66" s="188">
        <v>64</v>
      </c>
      <c r="C66" s="191" t="s">
        <v>40</v>
      </c>
      <c r="D66" s="178"/>
      <c r="E66" s="191" t="s">
        <v>529</v>
      </c>
      <c r="F66" s="188">
        <v>64</v>
      </c>
      <c r="G66" s="191" t="s">
        <v>529</v>
      </c>
    </row>
    <row r="67" spans="1:7" x14ac:dyDescent="0.3">
      <c r="A67" s="190" t="s">
        <v>309</v>
      </c>
      <c r="B67" s="188">
        <v>65</v>
      </c>
      <c r="C67" s="191" t="s">
        <v>309</v>
      </c>
      <c r="D67" s="178"/>
      <c r="E67" s="191" t="s">
        <v>510</v>
      </c>
      <c r="F67" s="188">
        <v>65</v>
      </c>
      <c r="G67" s="191" t="s">
        <v>510</v>
      </c>
    </row>
    <row r="68" spans="1:7" x14ac:dyDescent="0.3">
      <c r="A68" s="190" t="s">
        <v>601</v>
      </c>
      <c r="B68" s="188">
        <v>66</v>
      </c>
      <c r="C68" s="191" t="s">
        <v>601</v>
      </c>
      <c r="D68" s="178"/>
      <c r="E68" s="191" t="s">
        <v>530</v>
      </c>
      <c r="F68" s="188">
        <v>66</v>
      </c>
      <c r="G68" s="191" t="s">
        <v>530</v>
      </c>
    </row>
    <row r="69" spans="1:7" x14ac:dyDescent="0.3">
      <c r="A69" s="190" t="s">
        <v>667</v>
      </c>
      <c r="B69" s="188">
        <v>67</v>
      </c>
      <c r="C69" s="191" t="s">
        <v>808</v>
      </c>
      <c r="D69" s="178"/>
      <c r="E69" s="191" t="s">
        <v>531</v>
      </c>
      <c r="F69" s="188">
        <v>67</v>
      </c>
      <c r="G69" s="191" t="s">
        <v>777</v>
      </c>
    </row>
    <row r="70" spans="1:7" x14ac:dyDescent="0.3">
      <c r="A70" s="190" t="s">
        <v>668</v>
      </c>
      <c r="B70" s="188">
        <v>68</v>
      </c>
      <c r="C70" s="191" t="s">
        <v>40</v>
      </c>
      <c r="D70" s="178"/>
      <c r="E70" s="191" t="s">
        <v>532</v>
      </c>
      <c r="F70" s="188">
        <v>68</v>
      </c>
      <c r="G70" s="191" t="s">
        <v>783</v>
      </c>
    </row>
    <row r="71" spans="1:7" x14ac:dyDescent="0.3">
      <c r="A71" s="190" t="s">
        <v>517</v>
      </c>
      <c r="B71" s="188">
        <v>69</v>
      </c>
      <c r="C71" s="191" t="s">
        <v>517</v>
      </c>
      <c r="D71" s="178"/>
      <c r="E71" s="191" t="s">
        <v>533</v>
      </c>
      <c r="F71" s="188">
        <v>69</v>
      </c>
      <c r="G71" s="191" t="s">
        <v>678</v>
      </c>
    </row>
    <row r="72" spans="1:7" x14ac:dyDescent="0.3">
      <c r="A72" s="190" t="s">
        <v>577</v>
      </c>
      <c r="B72" s="188">
        <v>70</v>
      </c>
      <c r="C72" s="191" t="s">
        <v>577</v>
      </c>
      <c r="D72" s="178"/>
      <c r="E72" s="191" t="s">
        <v>534</v>
      </c>
      <c r="F72" s="188">
        <v>70</v>
      </c>
      <c r="G72" s="191" t="s">
        <v>534</v>
      </c>
    </row>
    <row r="73" spans="1:7" x14ac:dyDescent="0.3">
      <c r="A73" s="190" t="s">
        <v>669</v>
      </c>
      <c r="B73" s="188">
        <v>71</v>
      </c>
      <c r="C73" s="191" t="s">
        <v>40</v>
      </c>
      <c r="D73" s="178"/>
      <c r="E73" s="191" t="s">
        <v>535</v>
      </c>
      <c r="F73" s="188">
        <v>71</v>
      </c>
      <c r="G73" s="191" t="s">
        <v>535</v>
      </c>
    </row>
    <row r="74" spans="1:7" x14ac:dyDescent="0.3">
      <c r="A74" s="190" t="s">
        <v>670</v>
      </c>
      <c r="B74" s="188">
        <v>72</v>
      </c>
      <c r="C74" s="191" t="s">
        <v>808</v>
      </c>
      <c r="D74" s="178"/>
      <c r="E74" s="191" t="s">
        <v>536</v>
      </c>
      <c r="F74" s="188">
        <v>72</v>
      </c>
      <c r="G74" s="191" t="s">
        <v>536</v>
      </c>
    </row>
    <row r="75" spans="1:7" x14ac:dyDescent="0.3">
      <c r="A75" s="190" t="s">
        <v>603</v>
      </c>
      <c r="B75" s="188">
        <v>73</v>
      </c>
      <c r="C75" s="191" t="s">
        <v>603</v>
      </c>
      <c r="D75" s="178"/>
      <c r="E75" s="191" t="s">
        <v>537</v>
      </c>
      <c r="F75" s="188">
        <v>73</v>
      </c>
      <c r="G75" s="191" t="s">
        <v>537</v>
      </c>
    </row>
    <row r="76" spans="1:7" x14ac:dyDescent="0.3">
      <c r="A76" s="190" t="s">
        <v>671</v>
      </c>
      <c r="B76" s="188">
        <v>74</v>
      </c>
      <c r="C76" s="191" t="s">
        <v>525</v>
      </c>
      <c r="D76" s="178"/>
      <c r="E76" s="191" t="s">
        <v>538</v>
      </c>
      <c r="F76" s="188">
        <v>74</v>
      </c>
      <c r="G76" s="191" t="s">
        <v>679</v>
      </c>
    </row>
    <row r="77" spans="1:7" x14ac:dyDescent="0.3">
      <c r="A77" s="190" t="s">
        <v>672</v>
      </c>
      <c r="B77" s="188">
        <v>75</v>
      </c>
      <c r="C77" s="191" t="s">
        <v>544</v>
      </c>
      <c r="D77" s="178"/>
      <c r="E77" s="191" t="s">
        <v>539</v>
      </c>
      <c r="F77" s="188">
        <v>75</v>
      </c>
      <c r="G77" s="191" t="s">
        <v>539</v>
      </c>
    </row>
    <row r="78" spans="1:7" x14ac:dyDescent="0.3">
      <c r="A78" s="190" t="s">
        <v>615</v>
      </c>
      <c r="B78" s="188">
        <v>76</v>
      </c>
      <c r="C78" s="191" t="s">
        <v>615</v>
      </c>
      <c r="D78" s="178"/>
      <c r="E78" s="191" t="s">
        <v>540</v>
      </c>
      <c r="F78" s="188">
        <v>76</v>
      </c>
      <c r="G78" s="191" t="s">
        <v>540</v>
      </c>
    </row>
    <row r="79" spans="1:7" x14ac:dyDescent="0.3">
      <c r="A79" s="190" t="s">
        <v>578</v>
      </c>
      <c r="B79" s="188">
        <v>77</v>
      </c>
      <c r="C79" s="191" t="s">
        <v>578</v>
      </c>
      <c r="D79" s="178"/>
      <c r="E79" s="191" t="s">
        <v>541</v>
      </c>
      <c r="F79" s="188">
        <v>77</v>
      </c>
      <c r="G79" s="191" t="s">
        <v>682</v>
      </c>
    </row>
    <row r="80" spans="1:7" x14ac:dyDescent="0.3">
      <c r="A80" s="190" t="s">
        <v>526</v>
      </c>
      <c r="B80" s="188">
        <v>78</v>
      </c>
      <c r="C80" s="191" t="s">
        <v>526</v>
      </c>
      <c r="D80" s="178"/>
      <c r="E80" s="191" t="s">
        <v>542</v>
      </c>
      <c r="F80" s="188">
        <v>78</v>
      </c>
      <c r="G80" s="191" t="s">
        <v>542</v>
      </c>
    </row>
    <row r="81" spans="1:7" x14ac:dyDescent="0.3">
      <c r="A81" s="190" t="s">
        <v>673</v>
      </c>
      <c r="B81" s="188">
        <v>79</v>
      </c>
      <c r="C81" s="191" t="s">
        <v>40</v>
      </c>
      <c r="D81" s="178"/>
      <c r="E81" s="191" t="s">
        <v>543</v>
      </c>
      <c r="F81" s="188">
        <v>79</v>
      </c>
      <c r="G81" s="191" t="s">
        <v>543</v>
      </c>
    </row>
    <row r="82" spans="1:7" x14ac:dyDescent="0.3">
      <c r="A82" s="190" t="s">
        <v>674</v>
      </c>
      <c r="B82" s="188">
        <v>80</v>
      </c>
      <c r="C82" s="191" t="s">
        <v>610</v>
      </c>
      <c r="D82" s="178"/>
      <c r="E82" s="191" t="s">
        <v>544</v>
      </c>
      <c r="F82" s="188">
        <v>80</v>
      </c>
      <c r="G82" s="191" t="s">
        <v>672</v>
      </c>
    </row>
    <row r="83" spans="1:7" x14ac:dyDescent="0.3">
      <c r="A83" s="190" t="s">
        <v>542</v>
      </c>
      <c r="B83" s="188">
        <v>81</v>
      </c>
      <c r="C83" s="191" t="s">
        <v>542</v>
      </c>
      <c r="D83" s="178"/>
      <c r="E83" s="191" t="s">
        <v>545</v>
      </c>
      <c r="F83" s="188">
        <v>81</v>
      </c>
      <c r="G83" s="191" t="s">
        <v>696</v>
      </c>
    </row>
    <row r="84" spans="1:7" x14ac:dyDescent="0.3">
      <c r="A84" s="190" t="s">
        <v>675</v>
      </c>
      <c r="B84" s="188">
        <v>82</v>
      </c>
      <c r="C84" s="191" t="s">
        <v>40</v>
      </c>
      <c r="D84" s="178"/>
      <c r="E84" s="191" t="s">
        <v>546</v>
      </c>
      <c r="F84" s="188">
        <v>82</v>
      </c>
      <c r="G84" s="191" t="s">
        <v>546</v>
      </c>
    </row>
    <row r="85" spans="1:7" x14ac:dyDescent="0.3">
      <c r="A85" s="190" t="s">
        <v>324</v>
      </c>
      <c r="B85" s="188">
        <v>83</v>
      </c>
      <c r="C85" s="191" t="s">
        <v>324</v>
      </c>
      <c r="D85" s="178"/>
      <c r="E85" s="191" t="s">
        <v>547</v>
      </c>
      <c r="F85" s="188">
        <v>83</v>
      </c>
      <c r="G85" s="191" t="s">
        <v>547</v>
      </c>
    </row>
    <row r="86" spans="1:7" x14ac:dyDescent="0.3">
      <c r="A86" s="190" t="s">
        <v>676</v>
      </c>
      <c r="B86" s="188">
        <v>84</v>
      </c>
      <c r="C86" s="191" t="s">
        <v>40</v>
      </c>
      <c r="D86" s="178"/>
      <c r="E86" s="191" t="s">
        <v>548</v>
      </c>
      <c r="F86" s="188">
        <v>84</v>
      </c>
      <c r="G86" s="191" t="s">
        <v>548</v>
      </c>
    </row>
    <row r="87" spans="1:7" x14ac:dyDescent="0.3">
      <c r="A87" s="190" t="s">
        <v>677</v>
      </c>
      <c r="B87" s="188">
        <v>85</v>
      </c>
      <c r="C87" s="191" t="s">
        <v>613</v>
      </c>
      <c r="D87" s="178"/>
      <c r="E87" s="191" t="s">
        <v>549</v>
      </c>
      <c r="F87" s="188">
        <v>85</v>
      </c>
      <c r="G87" s="191" t="s">
        <v>549</v>
      </c>
    </row>
    <row r="88" spans="1:7" x14ac:dyDescent="0.3">
      <c r="A88" s="190" t="s">
        <v>602</v>
      </c>
      <c r="B88" s="188">
        <v>86</v>
      </c>
      <c r="C88" s="191" t="s">
        <v>602</v>
      </c>
      <c r="D88" s="178"/>
      <c r="E88" s="191" t="s">
        <v>550</v>
      </c>
      <c r="F88" s="188">
        <v>86</v>
      </c>
      <c r="G88" s="191" t="s">
        <v>550</v>
      </c>
    </row>
    <row r="89" spans="1:7" x14ac:dyDescent="0.3">
      <c r="A89" s="190" t="s">
        <v>678</v>
      </c>
      <c r="B89" s="188">
        <v>87</v>
      </c>
      <c r="C89" s="191" t="s">
        <v>533</v>
      </c>
      <c r="D89" s="178"/>
      <c r="E89" s="191" t="s">
        <v>551</v>
      </c>
      <c r="F89" s="188">
        <v>87</v>
      </c>
      <c r="G89" s="187" t="s">
        <v>809</v>
      </c>
    </row>
    <row r="90" spans="1:7" x14ac:dyDescent="0.3">
      <c r="A90" s="190" t="s">
        <v>543</v>
      </c>
      <c r="B90" s="188">
        <v>88</v>
      </c>
      <c r="C90" s="191" t="s">
        <v>543</v>
      </c>
      <c r="D90" s="178"/>
      <c r="E90" s="191" t="s">
        <v>552</v>
      </c>
      <c r="F90" s="188">
        <v>88</v>
      </c>
      <c r="G90" s="191" t="s">
        <v>689</v>
      </c>
    </row>
    <row r="91" spans="1:7" x14ac:dyDescent="0.3">
      <c r="A91" s="190" t="s">
        <v>581</v>
      </c>
      <c r="B91" s="188">
        <v>89</v>
      </c>
      <c r="C91" s="191" t="s">
        <v>581</v>
      </c>
      <c r="D91" s="178"/>
      <c r="E91" s="191" t="s">
        <v>553</v>
      </c>
      <c r="F91" s="188">
        <v>89</v>
      </c>
      <c r="G91" s="191" t="s">
        <v>553</v>
      </c>
    </row>
    <row r="92" spans="1:7" x14ac:dyDescent="0.3">
      <c r="A92" s="190" t="s">
        <v>679</v>
      </c>
      <c r="B92" s="188">
        <v>90</v>
      </c>
      <c r="C92" s="191" t="s">
        <v>679</v>
      </c>
      <c r="D92" s="178"/>
      <c r="E92" s="191" t="s">
        <v>554</v>
      </c>
      <c r="F92" s="188">
        <v>90</v>
      </c>
      <c r="G92" s="191" t="s">
        <v>554</v>
      </c>
    </row>
    <row r="93" spans="1:7" ht="120" x14ac:dyDescent="0.3">
      <c r="A93" s="193" t="s">
        <v>470</v>
      </c>
      <c r="B93" s="188">
        <v>91</v>
      </c>
      <c r="C93" s="194" t="s">
        <v>810</v>
      </c>
      <c r="D93" s="178"/>
      <c r="E93" s="195" t="s">
        <v>555</v>
      </c>
      <c r="F93" s="196">
        <v>91</v>
      </c>
      <c r="G93" s="195" t="s">
        <v>555</v>
      </c>
    </row>
    <row r="94" spans="1:7" x14ac:dyDescent="0.3">
      <c r="A94" s="190" t="s">
        <v>680</v>
      </c>
      <c r="B94" s="188">
        <v>92</v>
      </c>
      <c r="C94" s="191" t="s">
        <v>40</v>
      </c>
      <c r="D94" s="178"/>
      <c r="E94" s="191" t="s">
        <v>556</v>
      </c>
      <c r="F94" s="188">
        <v>92</v>
      </c>
      <c r="G94" s="191" t="s">
        <v>556</v>
      </c>
    </row>
    <row r="95" spans="1:7" x14ac:dyDescent="0.3">
      <c r="A95" s="190" t="s">
        <v>681</v>
      </c>
      <c r="B95" s="188">
        <v>93</v>
      </c>
      <c r="C95" s="191" t="s">
        <v>40</v>
      </c>
      <c r="D95" s="178"/>
      <c r="E95" s="191" t="s">
        <v>557</v>
      </c>
      <c r="F95" s="188">
        <v>93</v>
      </c>
      <c r="G95" s="191" t="s">
        <v>728</v>
      </c>
    </row>
    <row r="96" spans="1:7" x14ac:dyDescent="0.3">
      <c r="A96" s="190" t="s">
        <v>682</v>
      </c>
      <c r="B96" s="188">
        <v>94</v>
      </c>
      <c r="C96" s="191" t="s">
        <v>541</v>
      </c>
      <c r="D96" s="178"/>
      <c r="E96" s="191" t="s">
        <v>558</v>
      </c>
      <c r="F96" s="188">
        <v>94</v>
      </c>
      <c r="G96" s="191" t="s">
        <v>738</v>
      </c>
    </row>
    <row r="97" spans="1:7" x14ac:dyDescent="0.3">
      <c r="A97" s="190" t="s">
        <v>539</v>
      </c>
      <c r="B97" s="188">
        <v>95</v>
      </c>
      <c r="C97" s="191" t="s">
        <v>539</v>
      </c>
      <c r="D97" s="178"/>
      <c r="E97" s="191" t="s">
        <v>559</v>
      </c>
      <c r="F97" s="188">
        <v>95</v>
      </c>
      <c r="G97" s="191" t="s">
        <v>559</v>
      </c>
    </row>
    <row r="98" spans="1:7" x14ac:dyDescent="0.3">
      <c r="A98" s="190" t="s">
        <v>513</v>
      </c>
      <c r="B98" s="188">
        <v>96</v>
      </c>
      <c r="C98" s="191" t="s">
        <v>513</v>
      </c>
      <c r="D98" s="178"/>
      <c r="E98" s="191" t="s">
        <v>560</v>
      </c>
      <c r="F98" s="188">
        <v>96</v>
      </c>
      <c r="G98" s="191" t="s">
        <v>560</v>
      </c>
    </row>
    <row r="99" spans="1:7" x14ac:dyDescent="0.3">
      <c r="A99" s="190" t="s">
        <v>303</v>
      </c>
      <c r="B99" s="188">
        <v>97</v>
      </c>
      <c r="C99" s="191" t="s">
        <v>303</v>
      </c>
      <c r="D99" s="178"/>
      <c r="E99" s="191" t="s">
        <v>561</v>
      </c>
      <c r="F99" s="188">
        <v>97</v>
      </c>
      <c r="G99" s="191" t="s">
        <v>561</v>
      </c>
    </row>
    <row r="100" spans="1:7" x14ac:dyDescent="0.3">
      <c r="A100" s="190" t="s">
        <v>683</v>
      </c>
      <c r="B100" s="188">
        <v>98</v>
      </c>
      <c r="C100" s="191" t="s">
        <v>40</v>
      </c>
      <c r="D100" s="178"/>
      <c r="E100" s="191" t="s">
        <v>516</v>
      </c>
      <c r="F100" s="188">
        <v>98</v>
      </c>
      <c r="G100" s="191" t="s">
        <v>516</v>
      </c>
    </row>
    <row r="101" spans="1:7" x14ac:dyDescent="0.3">
      <c r="A101" s="190" t="s">
        <v>684</v>
      </c>
      <c r="B101" s="188">
        <v>99</v>
      </c>
      <c r="C101" s="191" t="s">
        <v>40</v>
      </c>
      <c r="D101" s="178"/>
      <c r="E101" s="191" t="s">
        <v>562</v>
      </c>
      <c r="F101" s="188">
        <v>99</v>
      </c>
      <c r="G101" s="191" t="s">
        <v>754</v>
      </c>
    </row>
    <row r="102" spans="1:7" x14ac:dyDescent="0.3">
      <c r="A102" s="190" t="s">
        <v>685</v>
      </c>
      <c r="B102" s="188">
        <v>100</v>
      </c>
      <c r="C102" s="191" t="s">
        <v>7</v>
      </c>
      <c r="D102" s="178"/>
      <c r="E102" s="191" t="s">
        <v>563</v>
      </c>
      <c r="F102" s="188">
        <v>100</v>
      </c>
      <c r="G102" s="191" t="s">
        <v>563</v>
      </c>
    </row>
    <row r="103" spans="1:7" x14ac:dyDescent="0.3">
      <c r="A103" s="190" t="s">
        <v>686</v>
      </c>
      <c r="B103" s="188">
        <v>101</v>
      </c>
      <c r="C103" s="191" t="s">
        <v>40</v>
      </c>
      <c r="D103" s="178"/>
      <c r="E103" s="191" t="s">
        <v>564</v>
      </c>
      <c r="F103" s="188">
        <v>101</v>
      </c>
      <c r="G103" s="191" t="s">
        <v>564</v>
      </c>
    </row>
    <row r="104" spans="1:7" x14ac:dyDescent="0.3">
      <c r="A104" s="190" t="s">
        <v>540</v>
      </c>
      <c r="B104" s="188">
        <v>102</v>
      </c>
      <c r="C104" s="191" t="s">
        <v>540</v>
      </c>
      <c r="D104" s="178"/>
      <c r="E104" s="191" t="s">
        <v>565</v>
      </c>
      <c r="F104" s="188">
        <v>102</v>
      </c>
      <c r="G104" s="191" t="s">
        <v>741</v>
      </c>
    </row>
    <row r="105" spans="1:7" x14ac:dyDescent="0.3">
      <c r="A105" s="190" t="s">
        <v>687</v>
      </c>
      <c r="B105" s="188">
        <v>103</v>
      </c>
      <c r="C105" s="191" t="s">
        <v>575</v>
      </c>
      <c r="D105" s="178"/>
      <c r="E105" s="191" t="s">
        <v>566</v>
      </c>
      <c r="F105" s="188">
        <v>103</v>
      </c>
      <c r="G105" s="191" t="s">
        <v>566</v>
      </c>
    </row>
    <row r="106" spans="1:7" x14ac:dyDescent="0.3">
      <c r="A106" s="190" t="s">
        <v>688</v>
      </c>
      <c r="B106" s="188">
        <v>104</v>
      </c>
      <c r="C106" s="191" t="s">
        <v>40</v>
      </c>
      <c r="D106" s="178"/>
      <c r="E106" s="191" t="s">
        <v>567</v>
      </c>
      <c r="F106" s="188">
        <v>104</v>
      </c>
      <c r="G106" s="191" t="s">
        <v>567</v>
      </c>
    </row>
    <row r="107" spans="1:7" x14ac:dyDescent="0.3">
      <c r="A107" s="190" t="s">
        <v>514</v>
      </c>
      <c r="B107" s="188">
        <v>105</v>
      </c>
      <c r="C107" s="191" t="s">
        <v>514</v>
      </c>
      <c r="D107" s="178"/>
      <c r="E107" s="191" t="s">
        <v>568</v>
      </c>
      <c r="F107" s="188">
        <v>105</v>
      </c>
      <c r="G107" s="191" t="s">
        <v>568</v>
      </c>
    </row>
    <row r="108" spans="1:7" x14ac:dyDescent="0.3">
      <c r="A108" s="190" t="s">
        <v>689</v>
      </c>
      <c r="B108" s="188">
        <v>106</v>
      </c>
      <c r="C108" s="191" t="s">
        <v>552</v>
      </c>
      <c r="D108" s="178"/>
      <c r="E108" s="191" t="s">
        <v>569</v>
      </c>
      <c r="F108" s="188">
        <v>106</v>
      </c>
      <c r="G108" s="191" t="s">
        <v>766</v>
      </c>
    </row>
    <row r="109" spans="1:7" x14ac:dyDescent="0.3">
      <c r="A109" s="190" t="s">
        <v>690</v>
      </c>
      <c r="B109" s="188">
        <v>107</v>
      </c>
      <c r="C109" s="191" t="s">
        <v>610</v>
      </c>
      <c r="D109" s="178"/>
      <c r="E109" s="191" t="s">
        <v>570</v>
      </c>
      <c r="F109" s="188">
        <v>107</v>
      </c>
      <c r="G109" s="191" t="s">
        <v>570</v>
      </c>
    </row>
    <row r="110" spans="1:7" x14ac:dyDescent="0.3">
      <c r="A110" s="190" t="s">
        <v>614</v>
      </c>
      <c r="B110" s="188">
        <v>108</v>
      </c>
      <c r="C110" s="191" t="s">
        <v>614</v>
      </c>
      <c r="D110" s="178"/>
      <c r="E110" s="191" t="s">
        <v>571</v>
      </c>
      <c r="F110" s="188">
        <v>108</v>
      </c>
      <c r="G110" s="191" t="s">
        <v>571</v>
      </c>
    </row>
    <row r="111" spans="1:7" x14ac:dyDescent="0.3">
      <c r="A111" s="190" t="s">
        <v>691</v>
      </c>
      <c r="B111" s="188">
        <v>109</v>
      </c>
      <c r="C111" s="191" t="s">
        <v>40</v>
      </c>
      <c r="D111" s="178"/>
      <c r="E111" s="191" t="s">
        <v>572</v>
      </c>
      <c r="F111" s="188">
        <v>109</v>
      </c>
      <c r="G111" s="191" t="s">
        <v>572</v>
      </c>
    </row>
    <row r="112" spans="1:7" x14ac:dyDescent="0.3">
      <c r="A112" s="190" t="s">
        <v>582</v>
      </c>
      <c r="B112" s="188">
        <v>110</v>
      </c>
      <c r="C112" s="191" t="s">
        <v>582</v>
      </c>
      <c r="D112" s="178"/>
      <c r="E112" s="191" t="s">
        <v>573</v>
      </c>
      <c r="F112" s="188">
        <v>110</v>
      </c>
      <c r="G112" s="191" t="s">
        <v>779</v>
      </c>
    </row>
    <row r="113" spans="1:7" x14ac:dyDescent="0.3">
      <c r="A113" s="190" t="s">
        <v>692</v>
      </c>
      <c r="B113" s="188">
        <v>111</v>
      </c>
      <c r="C113" s="191" t="s">
        <v>499</v>
      </c>
      <c r="D113" s="178"/>
      <c r="E113" s="191" t="s">
        <v>574</v>
      </c>
      <c r="F113" s="188">
        <v>111</v>
      </c>
      <c r="G113" s="191" t="s">
        <v>574</v>
      </c>
    </row>
    <row r="114" spans="1:7" x14ac:dyDescent="0.3">
      <c r="A114" s="190" t="s">
        <v>604</v>
      </c>
      <c r="B114" s="188">
        <v>112</v>
      </c>
      <c r="C114" s="191" t="s">
        <v>604</v>
      </c>
      <c r="D114" s="178"/>
      <c r="E114" s="191" t="s">
        <v>575</v>
      </c>
      <c r="F114" s="188">
        <v>112</v>
      </c>
      <c r="G114" s="191" t="s">
        <v>687</v>
      </c>
    </row>
    <row r="115" spans="1:7" x14ac:dyDescent="0.3">
      <c r="A115" s="190" t="s">
        <v>693</v>
      </c>
      <c r="B115" s="188">
        <v>113</v>
      </c>
      <c r="C115" s="191" t="s">
        <v>40</v>
      </c>
      <c r="D115" s="178"/>
      <c r="E115" s="191" t="s">
        <v>576</v>
      </c>
      <c r="F115" s="188">
        <v>113</v>
      </c>
      <c r="G115" s="191" t="s">
        <v>576</v>
      </c>
    </row>
    <row r="116" spans="1:7" x14ac:dyDescent="0.3">
      <c r="A116" s="190" t="s">
        <v>694</v>
      </c>
      <c r="B116" s="188">
        <v>114</v>
      </c>
      <c r="C116" s="191" t="s">
        <v>616</v>
      </c>
      <c r="D116" s="178"/>
      <c r="E116" s="191" t="s">
        <v>577</v>
      </c>
      <c r="F116" s="188">
        <v>114</v>
      </c>
      <c r="G116" s="191" t="s">
        <v>577</v>
      </c>
    </row>
    <row r="117" spans="1:7" x14ac:dyDescent="0.3">
      <c r="A117" s="190" t="s">
        <v>616</v>
      </c>
      <c r="B117" s="188">
        <v>115</v>
      </c>
      <c r="C117" s="191" t="s">
        <v>616</v>
      </c>
      <c r="D117" s="178"/>
      <c r="E117" s="191" t="s">
        <v>578</v>
      </c>
      <c r="F117" s="188">
        <v>115</v>
      </c>
      <c r="G117" s="191" t="s">
        <v>578</v>
      </c>
    </row>
    <row r="118" spans="1:7" x14ac:dyDescent="0.3">
      <c r="A118" s="190" t="s">
        <v>695</v>
      </c>
      <c r="B118" s="188">
        <v>116</v>
      </c>
      <c r="C118" s="191" t="s">
        <v>811</v>
      </c>
      <c r="D118" s="178"/>
      <c r="E118" s="191" t="s">
        <v>579</v>
      </c>
      <c r="F118" s="188">
        <v>116</v>
      </c>
      <c r="G118" s="191" t="s">
        <v>740</v>
      </c>
    </row>
    <row r="119" spans="1:7" x14ac:dyDescent="0.3">
      <c r="A119" s="190" t="s">
        <v>546</v>
      </c>
      <c r="B119" s="188">
        <v>117</v>
      </c>
      <c r="C119" s="191" t="s">
        <v>546</v>
      </c>
      <c r="D119" s="178"/>
      <c r="E119" s="191" t="s">
        <v>517</v>
      </c>
      <c r="F119" s="188">
        <v>117</v>
      </c>
      <c r="G119" s="191" t="s">
        <v>517</v>
      </c>
    </row>
    <row r="120" spans="1:7" x14ac:dyDescent="0.3">
      <c r="A120" s="190" t="s">
        <v>509</v>
      </c>
      <c r="B120" s="188">
        <v>118</v>
      </c>
      <c r="C120" s="191" t="s">
        <v>509</v>
      </c>
      <c r="D120" s="178"/>
      <c r="E120" s="191" t="s">
        <v>580</v>
      </c>
      <c r="F120" s="188">
        <v>118</v>
      </c>
      <c r="G120" s="191" t="s">
        <v>770</v>
      </c>
    </row>
    <row r="121" spans="1:7" x14ac:dyDescent="0.3">
      <c r="A121" s="190" t="s">
        <v>321</v>
      </c>
      <c r="B121" s="188">
        <v>119</v>
      </c>
      <c r="C121" s="191" t="s">
        <v>321</v>
      </c>
      <c r="D121" s="178"/>
      <c r="E121" s="191" t="s">
        <v>303</v>
      </c>
      <c r="F121" s="188">
        <v>119</v>
      </c>
      <c r="G121" s="191" t="s">
        <v>303</v>
      </c>
    </row>
    <row r="122" spans="1:7" x14ac:dyDescent="0.3">
      <c r="A122" s="190" t="s">
        <v>696</v>
      </c>
      <c r="B122" s="188">
        <v>120</v>
      </c>
      <c r="C122" s="191" t="s">
        <v>545</v>
      </c>
      <c r="D122" s="178"/>
      <c r="E122" s="191" t="s">
        <v>581</v>
      </c>
      <c r="F122" s="188">
        <v>120</v>
      </c>
      <c r="G122" s="191" t="s">
        <v>581</v>
      </c>
    </row>
    <row r="123" spans="1:7" x14ac:dyDescent="0.3">
      <c r="A123" s="190" t="s">
        <v>697</v>
      </c>
      <c r="B123" s="188">
        <v>121</v>
      </c>
      <c r="C123" s="191" t="s">
        <v>40</v>
      </c>
      <c r="D123" s="178"/>
      <c r="E123" s="191" t="s">
        <v>582</v>
      </c>
      <c r="F123" s="188">
        <v>121</v>
      </c>
      <c r="G123" s="191" t="s">
        <v>582</v>
      </c>
    </row>
    <row r="124" spans="1:7" x14ac:dyDescent="0.3">
      <c r="A124" s="190" t="s">
        <v>698</v>
      </c>
      <c r="B124" s="188">
        <v>122</v>
      </c>
      <c r="C124" s="191" t="s">
        <v>808</v>
      </c>
      <c r="D124" s="178"/>
      <c r="E124" s="191" t="s">
        <v>504</v>
      </c>
      <c r="F124" s="188">
        <v>122</v>
      </c>
      <c r="G124" s="191" t="s">
        <v>504</v>
      </c>
    </row>
    <row r="125" spans="1:7" x14ac:dyDescent="0.3">
      <c r="A125" s="190" t="s">
        <v>547</v>
      </c>
      <c r="B125" s="188">
        <v>123</v>
      </c>
      <c r="C125" s="191" t="s">
        <v>547</v>
      </c>
      <c r="D125" s="178"/>
      <c r="E125" s="191" t="s">
        <v>304</v>
      </c>
      <c r="F125" s="188">
        <v>123</v>
      </c>
      <c r="G125" s="191" t="s">
        <v>304</v>
      </c>
    </row>
    <row r="126" spans="1:7" x14ac:dyDescent="0.3">
      <c r="A126" s="190" t="s">
        <v>699</v>
      </c>
      <c r="B126" s="188">
        <v>124</v>
      </c>
      <c r="C126" s="191" t="s">
        <v>40</v>
      </c>
      <c r="D126" s="178"/>
      <c r="E126" s="191" t="s">
        <v>583</v>
      </c>
      <c r="F126" s="188">
        <v>124</v>
      </c>
      <c r="G126" s="191" t="s">
        <v>583</v>
      </c>
    </row>
    <row r="127" spans="1:7" x14ac:dyDescent="0.3">
      <c r="A127" s="190" t="s">
        <v>700</v>
      </c>
      <c r="B127" s="188">
        <v>125</v>
      </c>
      <c r="C127" s="191" t="s">
        <v>40</v>
      </c>
      <c r="D127" s="178"/>
      <c r="E127" s="191" t="s">
        <v>498</v>
      </c>
      <c r="F127" s="188">
        <v>125</v>
      </c>
      <c r="G127" s="191" t="s">
        <v>498</v>
      </c>
    </row>
    <row r="128" spans="1:7" x14ac:dyDescent="0.3">
      <c r="A128" s="190" t="s">
        <v>701</v>
      </c>
      <c r="B128" s="188">
        <v>126</v>
      </c>
      <c r="C128" s="191" t="s">
        <v>40</v>
      </c>
      <c r="D128" s="178"/>
      <c r="E128" s="191" t="s">
        <v>584</v>
      </c>
      <c r="F128" s="188">
        <v>126</v>
      </c>
      <c r="G128" s="191" t="s">
        <v>584</v>
      </c>
    </row>
    <row r="129" spans="1:7" x14ac:dyDescent="0.3">
      <c r="A129" s="190" t="s">
        <v>617</v>
      </c>
      <c r="B129" s="188">
        <v>127</v>
      </c>
      <c r="C129" s="191" t="s">
        <v>617</v>
      </c>
      <c r="D129" s="178"/>
      <c r="E129" s="191" t="s">
        <v>305</v>
      </c>
      <c r="F129" s="188">
        <v>127</v>
      </c>
      <c r="G129" s="191" t="s">
        <v>305</v>
      </c>
    </row>
    <row r="130" spans="1:7" x14ac:dyDescent="0.3">
      <c r="A130" s="190" t="s">
        <v>605</v>
      </c>
      <c r="B130" s="188">
        <v>128</v>
      </c>
      <c r="C130" s="191" t="s">
        <v>605</v>
      </c>
      <c r="D130" s="178"/>
      <c r="E130" s="191" t="s">
        <v>585</v>
      </c>
      <c r="F130" s="188">
        <v>128</v>
      </c>
      <c r="G130" s="191" t="s">
        <v>585</v>
      </c>
    </row>
    <row r="131" spans="1:7" x14ac:dyDescent="0.3">
      <c r="A131" s="190" t="s">
        <v>506</v>
      </c>
      <c r="B131" s="188">
        <v>129</v>
      </c>
      <c r="C131" s="191" t="s">
        <v>506</v>
      </c>
      <c r="D131" s="178"/>
      <c r="E131" s="191" t="s">
        <v>586</v>
      </c>
      <c r="F131" s="188">
        <v>129</v>
      </c>
      <c r="G131" s="191" t="s">
        <v>586</v>
      </c>
    </row>
    <row r="132" spans="1:7" x14ac:dyDescent="0.3">
      <c r="A132" s="190" t="s">
        <v>702</v>
      </c>
      <c r="B132" s="188">
        <v>130</v>
      </c>
      <c r="C132" s="191" t="s">
        <v>40</v>
      </c>
      <c r="D132" s="178"/>
      <c r="E132" s="191" t="s">
        <v>306</v>
      </c>
      <c r="F132" s="188">
        <v>130</v>
      </c>
      <c r="G132" s="191" t="s">
        <v>720</v>
      </c>
    </row>
    <row r="133" spans="1:7" x14ac:dyDescent="0.3">
      <c r="A133" s="190" t="s">
        <v>703</v>
      </c>
      <c r="B133" s="188">
        <v>131</v>
      </c>
      <c r="C133" s="191" t="s">
        <v>622</v>
      </c>
      <c r="D133" s="178"/>
      <c r="E133" s="191" t="s">
        <v>587</v>
      </c>
      <c r="F133" s="188">
        <v>131</v>
      </c>
      <c r="G133" s="191" t="s">
        <v>587</v>
      </c>
    </row>
    <row r="134" spans="1:7" x14ac:dyDescent="0.3">
      <c r="A134" s="190" t="s">
        <v>704</v>
      </c>
      <c r="B134" s="188">
        <v>132</v>
      </c>
      <c r="C134" s="191" t="s">
        <v>40</v>
      </c>
      <c r="D134" s="178"/>
      <c r="E134" s="191" t="s">
        <v>588</v>
      </c>
      <c r="F134" s="188">
        <v>132</v>
      </c>
      <c r="G134" s="191" t="s">
        <v>588</v>
      </c>
    </row>
    <row r="135" spans="1:7" x14ac:dyDescent="0.3">
      <c r="A135" s="190" t="s">
        <v>548</v>
      </c>
      <c r="B135" s="188">
        <v>133</v>
      </c>
      <c r="C135" s="191" t="s">
        <v>548</v>
      </c>
      <c r="D135" s="178"/>
      <c r="E135" s="191" t="s">
        <v>518</v>
      </c>
      <c r="F135" s="188">
        <v>133</v>
      </c>
      <c r="G135" s="191" t="s">
        <v>518</v>
      </c>
    </row>
    <row r="136" spans="1:7" x14ac:dyDescent="0.3">
      <c r="A136" s="190" t="s">
        <v>549</v>
      </c>
      <c r="B136" s="188">
        <v>134</v>
      </c>
      <c r="C136" s="191" t="s">
        <v>549</v>
      </c>
      <c r="D136" s="178"/>
      <c r="E136" s="191" t="s">
        <v>589</v>
      </c>
      <c r="F136" s="188">
        <v>134</v>
      </c>
      <c r="G136" s="191" t="s">
        <v>589</v>
      </c>
    </row>
    <row r="137" spans="1:7" x14ac:dyDescent="0.3">
      <c r="A137" s="190" t="s">
        <v>705</v>
      </c>
      <c r="B137" s="188">
        <v>135</v>
      </c>
      <c r="C137" s="191" t="s">
        <v>808</v>
      </c>
      <c r="D137" s="178"/>
      <c r="E137" s="191" t="s">
        <v>590</v>
      </c>
      <c r="F137" s="188">
        <v>135</v>
      </c>
      <c r="G137" s="191" t="s">
        <v>590</v>
      </c>
    </row>
    <row r="138" spans="1:7" x14ac:dyDescent="0.3">
      <c r="A138" s="190" t="s">
        <v>322</v>
      </c>
      <c r="B138" s="188">
        <v>136</v>
      </c>
      <c r="C138" s="191" t="s">
        <v>322</v>
      </c>
      <c r="D138" s="178"/>
      <c r="E138" s="191" t="s">
        <v>591</v>
      </c>
      <c r="F138" s="188">
        <v>136</v>
      </c>
      <c r="G138" s="191" t="s">
        <v>591</v>
      </c>
    </row>
    <row r="139" spans="1:7" x14ac:dyDescent="0.3">
      <c r="A139" s="190" t="s">
        <v>550</v>
      </c>
      <c r="B139" s="188">
        <v>137</v>
      </c>
      <c r="C139" s="191" t="s">
        <v>550</v>
      </c>
      <c r="D139" s="178"/>
      <c r="E139" s="191" t="s">
        <v>592</v>
      </c>
      <c r="F139" s="188">
        <v>137</v>
      </c>
      <c r="G139" s="191" t="s">
        <v>592</v>
      </c>
    </row>
    <row r="140" spans="1:7" x14ac:dyDescent="0.3">
      <c r="A140" s="190" t="s">
        <v>706</v>
      </c>
      <c r="B140" s="188">
        <v>138</v>
      </c>
      <c r="C140" s="191" t="s">
        <v>40</v>
      </c>
      <c r="D140" s="178"/>
      <c r="E140" s="191" t="s">
        <v>593</v>
      </c>
      <c r="F140" s="188">
        <v>138</v>
      </c>
      <c r="G140" s="191" t="s">
        <v>593</v>
      </c>
    </row>
    <row r="141" spans="1:7" x14ac:dyDescent="0.3">
      <c r="A141" s="190" t="s">
        <v>606</v>
      </c>
      <c r="B141" s="188">
        <v>139</v>
      </c>
      <c r="C141" s="191" t="s">
        <v>606</v>
      </c>
      <c r="D141" s="178"/>
      <c r="E141" s="191" t="s">
        <v>594</v>
      </c>
      <c r="F141" s="188">
        <v>139</v>
      </c>
      <c r="G141" s="191" t="s">
        <v>305</v>
      </c>
    </row>
    <row r="142" spans="1:7" x14ac:dyDescent="0.3">
      <c r="A142" s="190" t="s">
        <v>627</v>
      </c>
      <c r="B142" s="188">
        <v>140</v>
      </c>
      <c r="C142" s="191" t="s">
        <v>627</v>
      </c>
      <c r="D142" s="178"/>
      <c r="E142" s="191" t="s">
        <v>595</v>
      </c>
      <c r="F142" s="188">
        <v>140</v>
      </c>
      <c r="G142" s="191" t="s">
        <v>779</v>
      </c>
    </row>
    <row r="143" spans="1:7" x14ac:dyDescent="0.3">
      <c r="A143" s="190" t="s">
        <v>707</v>
      </c>
      <c r="B143" s="188">
        <v>141</v>
      </c>
      <c r="C143" s="191" t="s">
        <v>40</v>
      </c>
      <c r="D143" s="178"/>
      <c r="E143" s="191" t="s">
        <v>511</v>
      </c>
      <c r="F143" s="188">
        <v>141</v>
      </c>
      <c r="G143" s="191" t="s">
        <v>511</v>
      </c>
    </row>
    <row r="144" spans="1:7" x14ac:dyDescent="0.3">
      <c r="A144" s="190" t="s">
        <v>708</v>
      </c>
      <c r="B144" s="188">
        <v>142</v>
      </c>
      <c r="C144" s="191" t="s">
        <v>40</v>
      </c>
      <c r="D144" s="178"/>
      <c r="E144" s="191" t="s">
        <v>596</v>
      </c>
      <c r="F144" s="188">
        <v>142</v>
      </c>
      <c r="G144" s="191" t="s">
        <v>596</v>
      </c>
    </row>
    <row r="145" spans="1:7" x14ac:dyDescent="0.3">
      <c r="A145" s="190" t="s">
        <v>308</v>
      </c>
      <c r="B145" s="188">
        <v>143</v>
      </c>
      <c r="C145" s="191" t="s">
        <v>308</v>
      </c>
      <c r="D145" s="178"/>
      <c r="E145" s="191" t="s">
        <v>505</v>
      </c>
      <c r="F145" s="188">
        <v>143</v>
      </c>
      <c r="G145" s="191" t="s">
        <v>505</v>
      </c>
    </row>
    <row r="146" spans="1:7" x14ac:dyDescent="0.3">
      <c r="A146" s="199" t="s">
        <v>709</v>
      </c>
      <c r="B146" s="202">
        <v>144</v>
      </c>
      <c r="C146" s="200" t="s">
        <v>310</v>
      </c>
      <c r="D146" s="180"/>
      <c r="E146" s="191" t="s">
        <v>597</v>
      </c>
      <c r="F146" s="188">
        <v>144</v>
      </c>
      <c r="G146" s="191" t="s">
        <v>597</v>
      </c>
    </row>
    <row r="147" spans="1:7" x14ac:dyDescent="0.3">
      <c r="A147" s="190" t="s">
        <v>710</v>
      </c>
      <c r="B147" s="188">
        <v>145</v>
      </c>
      <c r="C147" s="191" t="s">
        <v>40</v>
      </c>
      <c r="E147" s="191" t="s">
        <v>494</v>
      </c>
      <c r="F147" s="188">
        <v>145</v>
      </c>
      <c r="G147" s="191" t="s">
        <v>494</v>
      </c>
    </row>
    <row r="148" spans="1:7" x14ac:dyDescent="0.3">
      <c r="A148" s="190" t="s">
        <v>711</v>
      </c>
      <c r="B148" s="188">
        <v>146</v>
      </c>
      <c r="C148" s="191" t="s">
        <v>40</v>
      </c>
      <c r="D148" s="178"/>
      <c r="E148" s="191" t="s">
        <v>659</v>
      </c>
      <c r="F148" s="188">
        <v>146</v>
      </c>
      <c r="G148" s="191" t="s">
        <v>755</v>
      </c>
    </row>
    <row r="149" spans="1:7" x14ac:dyDescent="0.3">
      <c r="A149" s="190" t="s">
        <v>551</v>
      </c>
      <c r="B149" s="188">
        <v>147</v>
      </c>
      <c r="C149" s="191" t="s">
        <v>551</v>
      </c>
      <c r="D149" s="178"/>
      <c r="E149" s="191" t="s">
        <v>598</v>
      </c>
      <c r="F149" s="188">
        <v>147</v>
      </c>
      <c r="G149" s="191" t="s">
        <v>788</v>
      </c>
    </row>
    <row r="150" spans="1:7" x14ac:dyDescent="0.3">
      <c r="A150" s="190" t="s">
        <v>712</v>
      </c>
      <c r="B150" s="188">
        <v>148</v>
      </c>
      <c r="C150" s="191" t="s">
        <v>551</v>
      </c>
      <c r="D150" s="178"/>
      <c r="E150" s="191" t="s">
        <v>599</v>
      </c>
      <c r="F150" s="188">
        <v>148</v>
      </c>
      <c r="G150" s="191" t="s">
        <v>793</v>
      </c>
    </row>
    <row r="151" spans="1:7" x14ac:dyDescent="0.3">
      <c r="A151" s="190" t="s">
        <v>528</v>
      </c>
      <c r="B151" s="188">
        <v>149</v>
      </c>
      <c r="C151" s="191" t="s">
        <v>528</v>
      </c>
      <c r="D151" s="178"/>
      <c r="E151" s="191" t="s">
        <v>600</v>
      </c>
      <c r="F151" s="188">
        <v>149</v>
      </c>
      <c r="G151" s="191" t="s">
        <v>600</v>
      </c>
    </row>
    <row r="152" spans="1:7" x14ac:dyDescent="0.3">
      <c r="A152" s="190" t="s">
        <v>618</v>
      </c>
      <c r="B152" s="188">
        <v>150</v>
      </c>
      <c r="C152" s="191" t="s">
        <v>618</v>
      </c>
      <c r="D152" s="178"/>
      <c r="E152" s="191" t="s">
        <v>601</v>
      </c>
      <c r="F152" s="188">
        <v>150</v>
      </c>
      <c r="G152" s="191" t="s">
        <v>601</v>
      </c>
    </row>
    <row r="153" spans="1:7" x14ac:dyDescent="0.3">
      <c r="A153" s="190" t="s">
        <v>713</v>
      </c>
      <c r="B153" s="188">
        <v>151</v>
      </c>
      <c r="C153" s="191" t="s">
        <v>40</v>
      </c>
      <c r="D153" s="178"/>
      <c r="E153" s="191" t="s">
        <v>602</v>
      </c>
      <c r="F153" s="188">
        <v>151</v>
      </c>
      <c r="G153" s="191" t="s">
        <v>602</v>
      </c>
    </row>
    <row r="154" spans="1:7" x14ac:dyDescent="0.3">
      <c r="A154" s="190" t="s">
        <v>714</v>
      </c>
      <c r="B154" s="188">
        <v>152</v>
      </c>
      <c r="C154" s="191" t="s">
        <v>512</v>
      </c>
      <c r="D154" s="178"/>
      <c r="E154" s="191" t="s">
        <v>603</v>
      </c>
      <c r="F154" s="188">
        <v>152</v>
      </c>
      <c r="G154" s="191" t="s">
        <v>603</v>
      </c>
    </row>
    <row r="155" spans="1:7" x14ac:dyDescent="0.3">
      <c r="A155" s="190" t="s">
        <v>715</v>
      </c>
      <c r="B155" s="188">
        <v>153</v>
      </c>
      <c r="C155" s="191" t="s">
        <v>40</v>
      </c>
      <c r="D155" s="178"/>
      <c r="E155" s="191" t="s">
        <v>604</v>
      </c>
      <c r="F155" s="188">
        <v>153</v>
      </c>
      <c r="G155" s="191" t="s">
        <v>604</v>
      </c>
    </row>
    <row r="156" spans="1:7" x14ac:dyDescent="0.3">
      <c r="A156" s="190" t="s">
        <v>716</v>
      </c>
      <c r="B156" s="188">
        <v>154</v>
      </c>
      <c r="C156" s="191" t="s">
        <v>40</v>
      </c>
      <c r="D156" s="178"/>
      <c r="E156" s="191" t="s">
        <v>321</v>
      </c>
      <c r="F156" s="188">
        <v>154</v>
      </c>
      <c r="G156" s="191" t="s">
        <v>321</v>
      </c>
    </row>
    <row r="157" spans="1:7" x14ac:dyDescent="0.3">
      <c r="A157" s="190" t="s">
        <v>607</v>
      </c>
      <c r="B157" s="188">
        <v>155</v>
      </c>
      <c r="C157" s="191" t="s">
        <v>607</v>
      </c>
      <c r="D157" s="178"/>
      <c r="E157" s="191" t="s">
        <v>506</v>
      </c>
      <c r="F157" s="188">
        <v>155</v>
      </c>
      <c r="G157" s="191" t="s">
        <v>506</v>
      </c>
    </row>
    <row r="158" spans="1:7" x14ac:dyDescent="0.3">
      <c r="A158" s="190" t="s">
        <v>626</v>
      </c>
      <c r="B158" s="188">
        <v>156</v>
      </c>
      <c r="C158" s="191" t="s">
        <v>626</v>
      </c>
      <c r="D158" s="178"/>
      <c r="E158" s="191" t="s">
        <v>605</v>
      </c>
      <c r="F158" s="188">
        <v>156</v>
      </c>
      <c r="G158" s="191" t="s">
        <v>605</v>
      </c>
    </row>
    <row r="159" spans="1:7" x14ac:dyDescent="0.3">
      <c r="A159" s="190" t="s">
        <v>305</v>
      </c>
      <c r="B159" s="188">
        <v>157</v>
      </c>
      <c r="C159" s="191" t="s">
        <v>812</v>
      </c>
      <c r="D159" s="178"/>
      <c r="E159" s="191" t="s">
        <v>499</v>
      </c>
      <c r="F159" s="188">
        <v>157</v>
      </c>
      <c r="G159" s="191" t="s">
        <v>813</v>
      </c>
    </row>
    <row r="160" spans="1:7" x14ac:dyDescent="0.3">
      <c r="A160" s="190" t="s">
        <v>586</v>
      </c>
      <c r="B160" s="188">
        <v>158</v>
      </c>
      <c r="C160" s="191" t="s">
        <v>814</v>
      </c>
      <c r="D160" s="178"/>
      <c r="E160" s="191" t="s">
        <v>606</v>
      </c>
      <c r="F160" s="188">
        <v>158</v>
      </c>
      <c r="G160" s="191" t="s">
        <v>606</v>
      </c>
    </row>
    <row r="161" spans="1:7" x14ac:dyDescent="0.3">
      <c r="A161" s="190" t="s">
        <v>498</v>
      </c>
      <c r="B161" s="188">
        <v>159</v>
      </c>
      <c r="C161" s="191" t="s">
        <v>498</v>
      </c>
      <c r="D161" s="178"/>
      <c r="E161" s="191" t="s">
        <v>322</v>
      </c>
      <c r="F161" s="188">
        <v>159</v>
      </c>
      <c r="G161" s="191" t="s">
        <v>322</v>
      </c>
    </row>
    <row r="162" spans="1:7" x14ac:dyDescent="0.3">
      <c r="A162" s="190" t="s">
        <v>585</v>
      </c>
      <c r="B162" s="188">
        <v>160</v>
      </c>
      <c r="C162" s="191" t="s">
        <v>585</v>
      </c>
      <c r="D162" s="178"/>
      <c r="E162" s="191" t="s">
        <v>500</v>
      </c>
      <c r="F162" s="188">
        <v>160</v>
      </c>
      <c r="G162" s="191" t="s">
        <v>500</v>
      </c>
    </row>
    <row r="163" spans="1:7" x14ac:dyDescent="0.3">
      <c r="A163" s="190" t="s">
        <v>500</v>
      </c>
      <c r="B163" s="188">
        <v>161</v>
      </c>
      <c r="C163" s="191" t="s">
        <v>500</v>
      </c>
      <c r="D163" s="178"/>
      <c r="E163" s="191" t="s">
        <v>512</v>
      </c>
      <c r="F163" s="188">
        <v>161</v>
      </c>
      <c r="G163" s="191" t="s">
        <v>512</v>
      </c>
    </row>
    <row r="164" spans="1:7" x14ac:dyDescent="0.3">
      <c r="A164" s="190" t="s">
        <v>717</v>
      </c>
      <c r="B164" s="188">
        <v>162</v>
      </c>
      <c r="C164" s="191" t="s">
        <v>321</v>
      </c>
      <c r="D164" s="178"/>
      <c r="E164" s="191" t="s">
        <v>607</v>
      </c>
      <c r="F164" s="188">
        <v>162</v>
      </c>
      <c r="G164" s="191" t="s">
        <v>607</v>
      </c>
    </row>
    <row r="165" spans="1:7" x14ac:dyDescent="0.3">
      <c r="A165" s="190" t="s">
        <v>584</v>
      </c>
      <c r="B165" s="188">
        <v>163</v>
      </c>
      <c r="C165" s="191" t="s">
        <v>584</v>
      </c>
      <c r="D165" s="178"/>
      <c r="E165" s="191" t="s">
        <v>608</v>
      </c>
      <c r="F165" s="188">
        <v>163</v>
      </c>
      <c r="G165" s="191" t="s">
        <v>608</v>
      </c>
    </row>
    <row r="166" spans="1:7" x14ac:dyDescent="0.3">
      <c r="A166" s="190" t="s">
        <v>512</v>
      </c>
      <c r="B166" s="188">
        <v>164</v>
      </c>
      <c r="C166" s="191" t="s">
        <v>512</v>
      </c>
      <c r="D166" s="178"/>
      <c r="E166" s="191" t="s">
        <v>519</v>
      </c>
      <c r="F166" s="188">
        <v>164</v>
      </c>
      <c r="G166" s="191" t="s">
        <v>519</v>
      </c>
    </row>
    <row r="167" spans="1:7" x14ac:dyDescent="0.3">
      <c r="A167" s="190" t="s">
        <v>619</v>
      </c>
      <c r="B167" s="188">
        <v>165</v>
      </c>
      <c r="C167" s="191" t="s">
        <v>619</v>
      </c>
      <c r="D167" s="178"/>
      <c r="E167" s="191" t="s">
        <v>609</v>
      </c>
      <c r="F167" s="188">
        <v>165</v>
      </c>
      <c r="G167" s="191" t="s">
        <v>609</v>
      </c>
    </row>
    <row r="168" spans="1:7" x14ac:dyDescent="0.3">
      <c r="A168" s="190" t="s">
        <v>304</v>
      </c>
      <c r="B168" s="188">
        <v>166</v>
      </c>
      <c r="C168" s="191" t="s">
        <v>304</v>
      </c>
      <c r="D168" s="178"/>
      <c r="E168" s="191" t="s">
        <v>520</v>
      </c>
      <c r="F168" s="188">
        <v>166</v>
      </c>
      <c r="G168" s="191" t="s">
        <v>520</v>
      </c>
    </row>
    <row r="169" spans="1:7" x14ac:dyDescent="0.3">
      <c r="A169" s="190" t="s">
        <v>718</v>
      </c>
      <c r="B169" s="188">
        <v>167</v>
      </c>
      <c r="C169" s="191" t="s">
        <v>321</v>
      </c>
      <c r="D169" s="178"/>
      <c r="E169" s="191" t="s">
        <v>521</v>
      </c>
      <c r="F169" s="188">
        <v>167</v>
      </c>
      <c r="G169" s="191" t="s">
        <v>521</v>
      </c>
    </row>
    <row r="170" spans="1:7" x14ac:dyDescent="0.3">
      <c r="A170" s="190" t="s">
        <v>504</v>
      </c>
      <c r="B170" s="188">
        <v>168</v>
      </c>
      <c r="C170" s="191" t="s">
        <v>504</v>
      </c>
      <c r="D170" s="178"/>
      <c r="E170" s="191" t="s">
        <v>522</v>
      </c>
      <c r="F170" s="188">
        <v>168</v>
      </c>
      <c r="G170" s="191" t="s">
        <v>522</v>
      </c>
    </row>
    <row r="171" spans="1:7" x14ac:dyDescent="0.3">
      <c r="A171" s="190" t="s">
        <v>719</v>
      </c>
      <c r="B171" s="188">
        <v>169</v>
      </c>
      <c r="C171" s="191" t="s">
        <v>808</v>
      </c>
      <c r="D171" s="177"/>
      <c r="E171" s="191" t="s">
        <v>507</v>
      </c>
      <c r="F171" s="188">
        <v>169</v>
      </c>
      <c r="G171" s="191" t="s">
        <v>507</v>
      </c>
    </row>
    <row r="172" spans="1:7" x14ac:dyDescent="0.3">
      <c r="A172" s="190" t="s">
        <v>553</v>
      </c>
      <c r="B172" s="188">
        <v>170</v>
      </c>
      <c r="C172" s="191" t="s">
        <v>553</v>
      </c>
      <c r="D172" s="178"/>
      <c r="E172" s="191" t="s">
        <v>495</v>
      </c>
      <c r="F172" s="188">
        <v>170</v>
      </c>
      <c r="G172" s="191" t="s">
        <v>495</v>
      </c>
    </row>
    <row r="173" spans="1:7" x14ac:dyDescent="0.3">
      <c r="A173" s="190" t="s">
        <v>720</v>
      </c>
      <c r="B173" s="188">
        <v>171</v>
      </c>
      <c r="C173" s="191" t="s">
        <v>40</v>
      </c>
      <c r="D173" s="178"/>
      <c r="E173" s="191" t="s">
        <v>610</v>
      </c>
      <c r="F173" s="188">
        <v>171</v>
      </c>
      <c r="G173" s="191" t="s">
        <v>815</v>
      </c>
    </row>
    <row r="174" spans="1:7" x14ac:dyDescent="0.3">
      <c r="A174" s="190" t="s">
        <v>583</v>
      </c>
      <c r="B174" s="188">
        <v>172</v>
      </c>
      <c r="C174" s="191" t="s">
        <v>583</v>
      </c>
      <c r="D174" s="178"/>
      <c r="E174" s="191" t="s">
        <v>611</v>
      </c>
      <c r="F174" s="188">
        <v>172</v>
      </c>
      <c r="G174" s="191" t="s">
        <v>611</v>
      </c>
    </row>
    <row r="175" spans="1:7" x14ac:dyDescent="0.3">
      <c r="A175" s="190" t="s">
        <v>721</v>
      </c>
      <c r="B175" s="188">
        <v>173</v>
      </c>
      <c r="C175" s="191" t="s">
        <v>808</v>
      </c>
      <c r="D175" s="178"/>
      <c r="E175" s="191" t="s">
        <v>612</v>
      </c>
      <c r="F175" s="188">
        <v>173</v>
      </c>
      <c r="G175" s="191" t="s">
        <v>612</v>
      </c>
    </row>
    <row r="176" spans="1:7" x14ac:dyDescent="0.3">
      <c r="A176" s="190" t="s">
        <v>587</v>
      </c>
      <c r="B176" s="188">
        <v>174</v>
      </c>
      <c r="C176" s="191" t="s">
        <v>587</v>
      </c>
      <c r="D176" s="178"/>
      <c r="E176" s="191" t="s">
        <v>307</v>
      </c>
      <c r="F176" s="188">
        <v>174</v>
      </c>
      <c r="G176" s="191" t="s">
        <v>307</v>
      </c>
    </row>
    <row r="177" spans="1:7" x14ac:dyDescent="0.3">
      <c r="A177" s="190" t="s">
        <v>722</v>
      </c>
      <c r="B177" s="188">
        <v>175</v>
      </c>
      <c r="C177" s="191" t="s">
        <v>808</v>
      </c>
      <c r="D177" s="178"/>
      <c r="E177" s="191" t="s">
        <v>613</v>
      </c>
      <c r="F177" s="188">
        <v>175</v>
      </c>
      <c r="G177" s="191" t="s">
        <v>816</v>
      </c>
    </row>
    <row r="178" spans="1:7" x14ac:dyDescent="0.3">
      <c r="A178" s="190" t="s">
        <v>588</v>
      </c>
      <c r="B178" s="188">
        <v>176</v>
      </c>
      <c r="C178" s="191" t="s">
        <v>588</v>
      </c>
      <c r="D178" s="178"/>
      <c r="E178" s="191" t="s">
        <v>614</v>
      </c>
      <c r="F178" s="188">
        <v>176</v>
      </c>
      <c r="G178" s="191" t="s">
        <v>614</v>
      </c>
    </row>
    <row r="179" spans="1:7" x14ac:dyDescent="0.3">
      <c r="A179" s="190" t="s">
        <v>723</v>
      </c>
      <c r="B179" s="188">
        <v>177</v>
      </c>
      <c r="C179" s="191" t="s">
        <v>564</v>
      </c>
      <c r="D179" s="178"/>
      <c r="E179" s="191" t="s">
        <v>615</v>
      </c>
      <c r="F179" s="188">
        <v>177</v>
      </c>
      <c r="G179" s="191" t="s">
        <v>615</v>
      </c>
    </row>
    <row r="180" spans="1:7" x14ac:dyDescent="0.3">
      <c r="A180" s="190" t="s">
        <v>555</v>
      </c>
      <c r="B180" s="188">
        <v>178</v>
      </c>
      <c r="C180" s="191" t="s">
        <v>555</v>
      </c>
      <c r="D180" s="178"/>
      <c r="E180" s="191" t="s">
        <v>616</v>
      </c>
      <c r="F180" s="188">
        <v>178</v>
      </c>
      <c r="G180" s="191" t="s">
        <v>817</v>
      </c>
    </row>
    <row r="181" spans="1:7" x14ac:dyDescent="0.3">
      <c r="A181" s="190" t="s">
        <v>554</v>
      </c>
      <c r="B181" s="188">
        <v>179</v>
      </c>
      <c r="C181" s="191" t="s">
        <v>554</v>
      </c>
      <c r="D181" s="178"/>
      <c r="E181" s="191" t="s">
        <v>617</v>
      </c>
      <c r="F181" s="188">
        <v>179</v>
      </c>
      <c r="G181" s="191" t="s">
        <v>617</v>
      </c>
    </row>
    <row r="182" spans="1:7" x14ac:dyDescent="0.3">
      <c r="A182" s="190" t="s">
        <v>724</v>
      </c>
      <c r="B182" s="188">
        <v>180</v>
      </c>
      <c r="C182" s="191" t="s">
        <v>40</v>
      </c>
      <c r="D182" s="178"/>
      <c r="E182" s="191" t="s">
        <v>308</v>
      </c>
      <c r="F182" s="188">
        <v>180</v>
      </c>
      <c r="G182" s="191" t="s">
        <v>308</v>
      </c>
    </row>
    <row r="183" spans="1:7" x14ac:dyDescent="0.3">
      <c r="A183" s="190" t="s">
        <v>725</v>
      </c>
      <c r="B183" s="188">
        <v>181</v>
      </c>
      <c r="C183" s="191" t="s">
        <v>808</v>
      </c>
      <c r="D183" s="178"/>
      <c r="E183" s="191" t="s">
        <v>618</v>
      </c>
      <c r="F183" s="188">
        <v>181</v>
      </c>
      <c r="G183" s="191" t="s">
        <v>618</v>
      </c>
    </row>
    <row r="184" spans="1:7" x14ac:dyDescent="0.3">
      <c r="A184" s="190" t="s">
        <v>608</v>
      </c>
      <c r="B184" s="188">
        <v>182</v>
      </c>
      <c r="C184" s="191" t="s">
        <v>608</v>
      </c>
      <c r="D184" s="178"/>
      <c r="E184" s="191" t="s">
        <v>619</v>
      </c>
      <c r="F184" s="188">
        <v>182</v>
      </c>
      <c r="G184" s="191" t="s">
        <v>619</v>
      </c>
    </row>
    <row r="185" spans="1:7" x14ac:dyDescent="0.3">
      <c r="A185" s="190" t="s">
        <v>726</v>
      </c>
      <c r="B185" s="188">
        <v>183</v>
      </c>
      <c r="C185" s="191" t="s">
        <v>40</v>
      </c>
      <c r="D185" s="178"/>
      <c r="E185" s="191" t="s">
        <v>620</v>
      </c>
      <c r="F185" s="188">
        <v>183</v>
      </c>
      <c r="G185" s="191" t="s">
        <v>620</v>
      </c>
    </row>
    <row r="186" spans="1:7" x14ac:dyDescent="0.3">
      <c r="A186" s="190" t="s">
        <v>727</v>
      </c>
      <c r="B186" s="188">
        <v>184</v>
      </c>
      <c r="C186" s="191" t="s">
        <v>610</v>
      </c>
      <c r="D186" s="178"/>
      <c r="E186" s="191" t="s">
        <v>621</v>
      </c>
      <c r="F186" s="188">
        <v>184</v>
      </c>
      <c r="G186" s="191" t="s">
        <v>621</v>
      </c>
    </row>
    <row r="187" spans="1:7" x14ac:dyDescent="0.3">
      <c r="A187" s="190" t="s">
        <v>728</v>
      </c>
      <c r="B187" s="188">
        <v>185</v>
      </c>
      <c r="C187" s="191" t="s">
        <v>557</v>
      </c>
      <c r="D187" s="178"/>
      <c r="E187" s="191" t="s">
        <v>523</v>
      </c>
      <c r="F187" s="188">
        <v>185</v>
      </c>
      <c r="G187" s="191" t="s">
        <v>523</v>
      </c>
    </row>
    <row r="188" spans="1:7" x14ac:dyDescent="0.3">
      <c r="A188" s="190" t="s">
        <v>556</v>
      </c>
      <c r="B188" s="188">
        <v>186</v>
      </c>
      <c r="C188" s="191" t="s">
        <v>556</v>
      </c>
      <c r="D188" s="178"/>
      <c r="E188" s="191" t="s">
        <v>501</v>
      </c>
      <c r="F188" s="188">
        <v>186</v>
      </c>
      <c r="G188" s="191" t="s">
        <v>501</v>
      </c>
    </row>
    <row r="189" spans="1:7" x14ac:dyDescent="0.3">
      <c r="A189" s="190" t="s">
        <v>518</v>
      </c>
      <c r="B189" s="188">
        <v>187</v>
      </c>
      <c r="C189" s="191" t="s">
        <v>818</v>
      </c>
      <c r="D189" s="178"/>
      <c r="E189" s="191" t="s">
        <v>622</v>
      </c>
      <c r="F189" s="188">
        <v>187</v>
      </c>
      <c r="G189" s="191" t="s">
        <v>703</v>
      </c>
    </row>
    <row r="190" spans="1:7" x14ac:dyDescent="0.3">
      <c r="A190" s="190" t="s">
        <v>729</v>
      </c>
      <c r="B190" s="188">
        <v>188</v>
      </c>
      <c r="C190" s="191" t="s">
        <v>40</v>
      </c>
      <c r="D190" s="178"/>
      <c r="E190" s="191" t="s">
        <v>623</v>
      </c>
      <c r="F190" s="188">
        <v>188</v>
      </c>
      <c r="G190" s="191" t="s">
        <v>623</v>
      </c>
    </row>
    <row r="191" spans="1:7" x14ac:dyDescent="0.3">
      <c r="A191" s="190" t="s">
        <v>560</v>
      </c>
      <c r="B191" s="188">
        <v>189</v>
      </c>
      <c r="C191" s="191" t="s">
        <v>560</v>
      </c>
      <c r="D191" s="178"/>
      <c r="E191" s="191" t="s">
        <v>502</v>
      </c>
      <c r="F191" s="188">
        <v>189</v>
      </c>
      <c r="G191" s="191" t="s">
        <v>819</v>
      </c>
    </row>
    <row r="192" spans="1:7" x14ac:dyDescent="0.3">
      <c r="A192" s="190" t="s">
        <v>730</v>
      </c>
      <c r="B192" s="188">
        <v>190</v>
      </c>
      <c r="C192" s="191" t="s">
        <v>40</v>
      </c>
      <c r="D192" s="178"/>
      <c r="E192" s="191" t="s">
        <v>624</v>
      </c>
      <c r="F192" s="188">
        <v>190</v>
      </c>
      <c r="G192" s="191" t="s">
        <v>756</v>
      </c>
    </row>
    <row r="193" spans="1:7" x14ac:dyDescent="0.3">
      <c r="A193" s="190" t="s">
        <v>731</v>
      </c>
      <c r="B193" s="188">
        <v>191</v>
      </c>
      <c r="C193" s="191" t="s">
        <v>40</v>
      </c>
      <c r="D193" s="178"/>
      <c r="E193" s="191" t="s">
        <v>309</v>
      </c>
      <c r="F193" s="188">
        <v>191</v>
      </c>
      <c r="G193" s="191" t="s">
        <v>309</v>
      </c>
    </row>
    <row r="194" spans="1:7" x14ac:dyDescent="0.3">
      <c r="A194" s="190" t="s">
        <v>732</v>
      </c>
      <c r="B194" s="188">
        <v>192</v>
      </c>
      <c r="C194" s="191" t="s">
        <v>40</v>
      </c>
      <c r="D194" s="178"/>
      <c r="E194" s="191" t="s">
        <v>625</v>
      </c>
      <c r="F194" s="188">
        <v>192</v>
      </c>
      <c r="G194" s="191" t="s">
        <v>625</v>
      </c>
    </row>
    <row r="195" spans="1:7" x14ac:dyDescent="0.3">
      <c r="A195" s="190" t="s">
        <v>559</v>
      </c>
      <c r="B195" s="188">
        <v>193</v>
      </c>
      <c r="C195" s="191" t="s">
        <v>559</v>
      </c>
      <c r="D195" s="178"/>
      <c r="E195" s="191" t="s">
        <v>626</v>
      </c>
      <c r="F195" s="188">
        <v>193</v>
      </c>
      <c r="G195" s="191" t="s">
        <v>626</v>
      </c>
    </row>
    <row r="196" spans="1:7" x14ac:dyDescent="0.3">
      <c r="A196" s="190" t="s">
        <v>733</v>
      </c>
      <c r="B196" s="188">
        <v>194</v>
      </c>
      <c r="C196" s="191" t="s">
        <v>40</v>
      </c>
      <c r="D196" s="178"/>
      <c r="E196" s="191" t="s">
        <v>627</v>
      </c>
      <c r="F196" s="188">
        <v>194</v>
      </c>
      <c r="G196" s="191" t="s">
        <v>627</v>
      </c>
    </row>
    <row r="197" spans="1:7" x14ac:dyDescent="0.3">
      <c r="A197" s="190" t="s">
        <v>734</v>
      </c>
      <c r="B197" s="188">
        <v>195</v>
      </c>
      <c r="C197" s="191" t="s">
        <v>40</v>
      </c>
      <c r="D197" s="178"/>
      <c r="E197" s="191" t="s">
        <v>310</v>
      </c>
      <c r="F197" s="188">
        <v>195</v>
      </c>
      <c r="G197" s="191" t="s">
        <v>310</v>
      </c>
    </row>
    <row r="198" spans="1:7" x14ac:dyDescent="0.3">
      <c r="A198" s="190" t="s">
        <v>310</v>
      </c>
      <c r="B198" s="188">
        <v>196</v>
      </c>
      <c r="C198" s="191" t="s">
        <v>310</v>
      </c>
      <c r="D198" s="178"/>
      <c r="E198" s="192" t="s">
        <v>311</v>
      </c>
      <c r="F198" s="188">
        <v>196</v>
      </c>
      <c r="G198" s="191" t="s">
        <v>470</v>
      </c>
    </row>
    <row r="199" spans="1:7" x14ac:dyDescent="0.3">
      <c r="A199" s="190" t="s">
        <v>735</v>
      </c>
      <c r="B199" s="188">
        <v>197</v>
      </c>
      <c r="C199" s="191" t="s">
        <v>40</v>
      </c>
      <c r="D199" s="178"/>
      <c r="E199" s="192" t="s">
        <v>312</v>
      </c>
      <c r="F199" s="188">
        <v>197</v>
      </c>
      <c r="G199" s="191" t="s">
        <v>470</v>
      </c>
    </row>
    <row r="200" spans="1:7" x14ac:dyDescent="0.3">
      <c r="A200" s="190" t="s">
        <v>589</v>
      </c>
      <c r="B200" s="188">
        <v>198</v>
      </c>
      <c r="C200" s="191" t="s">
        <v>589</v>
      </c>
      <c r="D200" s="178"/>
      <c r="E200" s="192" t="s">
        <v>464</v>
      </c>
      <c r="F200" s="188">
        <v>198</v>
      </c>
      <c r="G200" s="191" t="s">
        <v>470</v>
      </c>
    </row>
    <row r="201" spans="1:7" x14ac:dyDescent="0.3">
      <c r="A201" s="190" t="s">
        <v>736</v>
      </c>
      <c r="B201" s="188">
        <v>199</v>
      </c>
      <c r="C201" s="191" t="s">
        <v>610</v>
      </c>
      <c r="D201" s="178"/>
      <c r="E201" s="192" t="s">
        <v>465</v>
      </c>
      <c r="F201" s="188">
        <v>199</v>
      </c>
      <c r="G201" s="191" t="s">
        <v>470</v>
      </c>
    </row>
    <row r="202" spans="1:7" x14ac:dyDescent="0.3">
      <c r="A202" s="190" t="s">
        <v>737</v>
      </c>
      <c r="B202" s="188">
        <v>200</v>
      </c>
      <c r="C202" s="191" t="s">
        <v>40</v>
      </c>
      <c r="D202" s="178"/>
      <c r="E202" s="192" t="s">
        <v>466</v>
      </c>
      <c r="F202" s="188">
        <v>200</v>
      </c>
      <c r="G202" s="191" t="s">
        <v>470</v>
      </c>
    </row>
    <row r="203" spans="1:7" x14ac:dyDescent="0.3">
      <c r="A203" s="190" t="s">
        <v>738</v>
      </c>
      <c r="B203" s="188">
        <v>201</v>
      </c>
      <c r="C203" s="191" t="s">
        <v>558</v>
      </c>
      <c r="D203" s="178"/>
      <c r="E203" s="192" t="s">
        <v>326</v>
      </c>
      <c r="F203" s="188">
        <v>201</v>
      </c>
      <c r="G203" s="191" t="s">
        <v>470</v>
      </c>
    </row>
    <row r="204" spans="1:7" x14ac:dyDescent="0.3">
      <c r="A204" s="190" t="s">
        <v>739</v>
      </c>
      <c r="B204" s="188">
        <v>202</v>
      </c>
      <c r="C204" s="191" t="s">
        <v>40</v>
      </c>
      <c r="D204" s="178"/>
      <c r="E204" s="192" t="s">
        <v>313</v>
      </c>
      <c r="F204" s="188">
        <v>202</v>
      </c>
      <c r="G204" s="191" t="s">
        <v>470</v>
      </c>
    </row>
    <row r="205" spans="1:7" x14ac:dyDescent="0.3">
      <c r="A205" s="190" t="s">
        <v>740</v>
      </c>
      <c r="B205" s="188">
        <v>203</v>
      </c>
      <c r="C205" s="191" t="s">
        <v>579</v>
      </c>
      <c r="D205" s="178"/>
      <c r="E205" s="192" t="s">
        <v>628</v>
      </c>
      <c r="F205" s="188">
        <v>203</v>
      </c>
      <c r="G205" s="191" t="s">
        <v>470</v>
      </c>
    </row>
    <row r="206" spans="1:7" x14ac:dyDescent="0.3">
      <c r="A206" s="190" t="s">
        <v>741</v>
      </c>
      <c r="B206" s="188">
        <v>204</v>
      </c>
      <c r="C206" s="191" t="s">
        <v>565</v>
      </c>
      <c r="D206" s="178"/>
      <c r="E206" s="192" t="s">
        <v>325</v>
      </c>
      <c r="F206" s="188">
        <v>204</v>
      </c>
      <c r="G206" s="191" t="s">
        <v>470</v>
      </c>
    </row>
    <row r="207" spans="1:7" x14ac:dyDescent="0.3">
      <c r="A207" s="190" t="s">
        <v>742</v>
      </c>
      <c r="B207" s="188">
        <v>205</v>
      </c>
      <c r="C207" s="191" t="s">
        <v>40</v>
      </c>
      <c r="D207" s="178"/>
      <c r="E207" s="192" t="s">
        <v>314</v>
      </c>
      <c r="F207" s="188">
        <v>205</v>
      </c>
      <c r="G207" s="191" t="s">
        <v>470</v>
      </c>
    </row>
    <row r="208" spans="1:7" x14ac:dyDescent="0.3">
      <c r="A208" s="190" t="s">
        <v>590</v>
      </c>
      <c r="B208" s="188">
        <v>206</v>
      </c>
      <c r="C208" s="191" t="s">
        <v>590</v>
      </c>
      <c r="D208" s="178"/>
      <c r="E208" s="192" t="s">
        <v>629</v>
      </c>
      <c r="F208" s="188">
        <v>206</v>
      </c>
      <c r="G208" s="191" t="s">
        <v>470</v>
      </c>
    </row>
    <row r="209" spans="1:7" x14ac:dyDescent="0.3">
      <c r="A209" s="190" t="s">
        <v>519</v>
      </c>
      <c r="B209" s="188">
        <v>207</v>
      </c>
      <c r="C209" s="191" t="s">
        <v>519</v>
      </c>
      <c r="D209" s="178"/>
      <c r="E209" s="192" t="s">
        <v>469</v>
      </c>
      <c r="F209" s="188">
        <v>207</v>
      </c>
      <c r="G209" s="191" t="s">
        <v>470</v>
      </c>
    </row>
    <row r="210" spans="1:7" x14ac:dyDescent="0.3">
      <c r="A210" s="190" t="s">
        <v>743</v>
      </c>
      <c r="B210" s="188">
        <v>208</v>
      </c>
      <c r="C210" s="191" t="s">
        <v>40</v>
      </c>
      <c r="D210" s="178"/>
      <c r="E210" s="191" t="s">
        <v>40</v>
      </c>
      <c r="F210" s="188">
        <v>208</v>
      </c>
      <c r="G210" s="191" t="s">
        <v>820</v>
      </c>
    </row>
    <row r="211" spans="1:7" x14ac:dyDescent="0.3">
      <c r="A211" s="190" t="s">
        <v>620</v>
      </c>
      <c r="B211" s="188">
        <v>209</v>
      </c>
      <c r="C211" s="191" t="s">
        <v>620</v>
      </c>
      <c r="D211" s="178"/>
    </row>
    <row r="212" spans="1:7" x14ac:dyDescent="0.3">
      <c r="A212" s="190" t="s">
        <v>515</v>
      </c>
      <c r="B212" s="188">
        <v>210</v>
      </c>
      <c r="C212" s="191" t="s">
        <v>515</v>
      </c>
      <c r="D212" s="178"/>
    </row>
    <row r="213" spans="1:7" x14ac:dyDescent="0.3">
      <c r="A213" s="190" t="s">
        <v>561</v>
      </c>
      <c r="B213" s="188">
        <v>211</v>
      </c>
      <c r="C213" s="191" t="s">
        <v>561</v>
      </c>
      <c r="D213" s="178"/>
    </row>
    <row r="214" spans="1:7" x14ac:dyDescent="0.3">
      <c r="A214" s="190" t="s">
        <v>516</v>
      </c>
      <c r="B214" s="188">
        <v>212</v>
      </c>
      <c r="C214" s="191" t="s">
        <v>516</v>
      </c>
      <c r="D214" s="178"/>
    </row>
    <row r="215" spans="1:7" x14ac:dyDescent="0.3">
      <c r="A215" s="190" t="s">
        <v>744</v>
      </c>
      <c r="B215" s="188">
        <v>213</v>
      </c>
      <c r="C215" s="191" t="s">
        <v>40</v>
      </c>
      <c r="D215" s="178"/>
    </row>
    <row r="216" spans="1:7" x14ac:dyDescent="0.3">
      <c r="A216" s="190" t="s">
        <v>745</v>
      </c>
      <c r="B216" s="188">
        <v>214</v>
      </c>
      <c r="C216" s="191" t="s">
        <v>40</v>
      </c>
      <c r="D216" s="178"/>
    </row>
    <row r="217" spans="1:7" x14ac:dyDescent="0.3">
      <c r="A217" s="190" t="s">
        <v>746</v>
      </c>
      <c r="B217" s="188">
        <v>215</v>
      </c>
      <c r="C217" s="191" t="s">
        <v>306</v>
      </c>
      <c r="D217" s="178"/>
    </row>
    <row r="218" spans="1:7" x14ac:dyDescent="0.3">
      <c r="A218" s="190" t="s">
        <v>747</v>
      </c>
      <c r="B218" s="188">
        <v>216</v>
      </c>
      <c r="C218" s="191" t="s">
        <v>500</v>
      </c>
      <c r="D218" s="178"/>
    </row>
    <row r="219" spans="1:7" x14ac:dyDescent="0.3">
      <c r="A219" s="190" t="s">
        <v>748</v>
      </c>
      <c r="B219" s="188">
        <v>217</v>
      </c>
      <c r="C219" s="191" t="s">
        <v>40</v>
      </c>
      <c r="D219" s="178"/>
    </row>
    <row r="220" spans="1:7" x14ac:dyDescent="0.3">
      <c r="A220" s="190" t="s">
        <v>609</v>
      </c>
      <c r="B220" s="188">
        <v>218</v>
      </c>
      <c r="C220" s="191" t="s">
        <v>609</v>
      </c>
      <c r="D220" s="178"/>
    </row>
    <row r="221" spans="1:7" x14ac:dyDescent="0.3">
      <c r="A221" s="190" t="s">
        <v>749</v>
      </c>
      <c r="B221" s="188">
        <v>219</v>
      </c>
      <c r="C221" s="191" t="s">
        <v>40</v>
      </c>
      <c r="D221" s="178"/>
    </row>
    <row r="222" spans="1:7" x14ac:dyDescent="0.3">
      <c r="A222" s="190" t="s">
        <v>591</v>
      </c>
      <c r="B222" s="188">
        <v>220</v>
      </c>
      <c r="C222" s="191" t="s">
        <v>591</v>
      </c>
      <c r="D222" s="178"/>
    </row>
    <row r="223" spans="1:7" x14ac:dyDescent="0.3">
      <c r="A223" s="190" t="s">
        <v>592</v>
      </c>
      <c r="B223" s="188">
        <v>221</v>
      </c>
      <c r="C223" s="191" t="s">
        <v>592</v>
      </c>
      <c r="D223" s="178"/>
    </row>
    <row r="224" spans="1:7" x14ac:dyDescent="0.3">
      <c r="A224" s="190" t="s">
        <v>750</v>
      </c>
      <c r="B224" s="188">
        <v>222</v>
      </c>
      <c r="C224" s="191" t="s">
        <v>40</v>
      </c>
      <c r="D224" s="178"/>
    </row>
    <row r="225" spans="1:4" x14ac:dyDescent="0.3">
      <c r="A225" s="190" t="s">
        <v>529</v>
      </c>
      <c r="B225" s="188">
        <v>223</v>
      </c>
      <c r="C225" s="191" t="s">
        <v>821</v>
      </c>
      <c r="D225" s="178"/>
    </row>
    <row r="226" spans="1:4" x14ac:dyDescent="0.3">
      <c r="A226" s="190" t="s">
        <v>751</v>
      </c>
      <c r="B226" s="188">
        <v>224</v>
      </c>
      <c r="C226" s="191" t="s">
        <v>40</v>
      </c>
      <c r="D226" s="178"/>
    </row>
    <row r="227" spans="1:4" x14ac:dyDescent="0.3">
      <c r="A227" s="190" t="s">
        <v>530</v>
      </c>
      <c r="B227" s="188">
        <v>225</v>
      </c>
      <c r="C227" s="191" t="s">
        <v>530</v>
      </c>
      <c r="D227" s="178"/>
    </row>
    <row r="228" spans="1:4" x14ac:dyDescent="0.3">
      <c r="A228" s="190" t="s">
        <v>510</v>
      </c>
      <c r="B228" s="188">
        <v>226</v>
      </c>
      <c r="C228" s="191" t="s">
        <v>510</v>
      </c>
      <c r="D228" s="178"/>
    </row>
    <row r="229" spans="1:4" x14ac:dyDescent="0.3">
      <c r="A229" s="190" t="s">
        <v>523</v>
      </c>
      <c r="B229" s="188">
        <v>227</v>
      </c>
      <c r="C229" s="191" t="s">
        <v>523</v>
      </c>
      <c r="D229" s="178"/>
    </row>
    <row r="230" spans="1:4" x14ac:dyDescent="0.3">
      <c r="A230" s="190" t="s">
        <v>752</v>
      </c>
      <c r="B230" s="188">
        <v>228</v>
      </c>
      <c r="C230" s="191" t="s">
        <v>40</v>
      </c>
      <c r="D230" s="178"/>
    </row>
    <row r="231" spans="1:4" x14ac:dyDescent="0.3">
      <c r="A231" s="190" t="s">
        <v>520</v>
      </c>
      <c r="B231" s="188">
        <v>229</v>
      </c>
      <c r="C231" s="191" t="s">
        <v>520</v>
      </c>
      <c r="D231" s="178"/>
    </row>
    <row r="232" spans="1:4" x14ac:dyDescent="0.3">
      <c r="A232" s="190" t="s">
        <v>621</v>
      </c>
      <c r="B232" s="188">
        <v>230</v>
      </c>
      <c r="C232" s="191" t="s">
        <v>621</v>
      </c>
      <c r="D232" s="178"/>
    </row>
    <row r="233" spans="1:4" x14ac:dyDescent="0.3">
      <c r="A233" s="190" t="s">
        <v>501</v>
      </c>
      <c r="B233" s="188">
        <v>231</v>
      </c>
      <c r="C233" s="191" t="s">
        <v>501</v>
      </c>
      <c r="D233" s="178"/>
    </row>
    <row r="234" spans="1:4" x14ac:dyDescent="0.3">
      <c r="A234" s="190" t="s">
        <v>593</v>
      </c>
      <c r="B234" s="188">
        <v>232</v>
      </c>
      <c r="C234" s="191" t="s">
        <v>593</v>
      </c>
      <c r="D234" s="178"/>
    </row>
    <row r="235" spans="1:4" x14ac:dyDescent="0.3">
      <c r="A235" s="201" t="s">
        <v>826</v>
      </c>
      <c r="B235" s="188">
        <v>233</v>
      </c>
      <c r="C235" s="200"/>
      <c r="D235" s="178"/>
    </row>
    <row r="236" spans="1:4" x14ac:dyDescent="0.3">
      <c r="A236" s="190" t="s">
        <v>753</v>
      </c>
      <c r="B236" s="188">
        <v>234</v>
      </c>
      <c r="C236" s="191" t="s">
        <v>808</v>
      </c>
      <c r="D236" s="178"/>
    </row>
    <row r="237" spans="1:4" x14ac:dyDescent="0.3">
      <c r="A237" s="190" t="s">
        <v>754</v>
      </c>
      <c r="B237" s="188">
        <v>235</v>
      </c>
      <c r="C237" s="191" t="s">
        <v>40</v>
      </c>
      <c r="D237" s="178"/>
    </row>
    <row r="238" spans="1:4" x14ac:dyDescent="0.3">
      <c r="A238" s="190" t="s">
        <v>495</v>
      </c>
      <c r="B238" s="188">
        <v>236</v>
      </c>
      <c r="C238" s="191" t="s">
        <v>495</v>
      </c>
      <c r="D238" s="178"/>
    </row>
    <row r="239" spans="1:4" x14ac:dyDescent="0.3">
      <c r="A239" s="190" t="s">
        <v>755</v>
      </c>
      <c r="B239" s="188">
        <v>237</v>
      </c>
      <c r="C239" s="191" t="s">
        <v>659</v>
      </c>
      <c r="D239" s="178"/>
    </row>
    <row r="240" spans="1:4" x14ac:dyDescent="0.3">
      <c r="A240" s="190" t="s">
        <v>563</v>
      </c>
      <c r="B240" s="188">
        <v>238</v>
      </c>
      <c r="C240" s="191" t="s">
        <v>563</v>
      </c>
      <c r="D240" s="178"/>
    </row>
    <row r="241" spans="1:5" x14ac:dyDescent="0.3">
      <c r="A241" s="190" t="s">
        <v>756</v>
      </c>
      <c r="B241" s="188">
        <v>239</v>
      </c>
      <c r="C241" s="191" t="s">
        <v>624</v>
      </c>
      <c r="D241" s="178"/>
    </row>
    <row r="242" spans="1:5" x14ac:dyDescent="0.3">
      <c r="A242" s="190" t="s">
        <v>757</v>
      </c>
      <c r="B242" s="188">
        <v>240</v>
      </c>
      <c r="C242" s="191" t="s">
        <v>40</v>
      </c>
      <c r="D242" s="178"/>
    </row>
    <row r="243" spans="1:5" x14ac:dyDescent="0.3">
      <c r="A243" s="190" t="s">
        <v>758</v>
      </c>
      <c r="B243" s="188">
        <v>241</v>
      </c>
      <c r="C243" s="191" t="s">
        <v>40</v>
      </c>
      <c r="D243" s="178"/>
    </row>
    <row r="244" spans="1:5" x14ac:dyDescent="0.3">
      <c r="A244" s="190" t="s">
        <v>511</v>
      </c>
      <c r="B244" s="188">
        <v>242</v>
      </c>
      <c r="C244" s="191" t="s">
        <v>511</v>
      </c>
      <c r="D244" s="178"/>
    </row>
    <row r="245" spans="1:5" x14ac:dyDescent="0.3">
      <c r="A245" s="190" t="s">
        <v>759</v>
      </c>
      <c r="B245" s="188">
        <v>243</v>
      </c>
      <c r="C245" s="192" t="s">
        <v>321</v>
      </c>
      <c r="D245" s="179"/>
    </row>
    <row r="246" spans="1:5" x14ac:dyDescent="0.3">
      <c r="A246" s="190" t="s">
        <v>568</v>
      </c>
      <c r="B246" s="188">
        <v>244</v>
      </c>
      <c r="C246" s="191" t="s">
        <v>568</v>
      </c>
      <c r="D246" s="178"/>
    </row>
    <row r="247" spans="1:5" x14ac:dyDescent="0.3">
      <c r="A247" s="190" t="s">
        <v>760</v>
      </c>
      <c r="B247" s="188">
        <v>245</v>
      </c>
      <c r="C247" s="191" t="s">
        <v>610</v>
      </c>
      <c r="D247" s="178"/>
    </row>
    <row r="248" spans="1:5" x14ac:dyDescent="0.3">
      <c r="A248" s="190" t="s">
        <v>761</v>
      </c>
      <c r="B248" s="188">
        <v>246</v>
      </c>
      <c r="C248" s="191" t="s">
        <v>40</v>
      </c>
      <c r="D248" s="178"/>
    </row>
    <row r="249" spans="1:5" x14ac:dyDescent="0.3">
      <c r="A249" s="190" t="s">
        <v>566</v>
      </c>
      <c r="B249" s="188">
        <v>247</v>
      </c>
      <c r="C249" s="191" t="s">
        <v>566</v>
      </c>
      <c r="D249" s="178"/>
    </row>
    <row r="250" spans="1:5" x14ac:dyDescent="0.3">
      <c r="A250" s="190" t="s">
        <v>596</v>
      </c>
      <c r="B250" s="188">
        <v>248</v>
      </c>
      <c r="C250" s="191" t="s">
        <v>596</v>
      </c>
      <c r="D250" s="178"/>
    </row>
    <row r="251" spans="1:5" x14ac:dyDescent="0.3">
      <c r="A251" s="190" t="s">
        <v>762</v>
      </c>
      <c r="B251" s="188">
        <v>249</v>
      </c>
      <c r="C251" s="191" t="s">
        <v>40</v>
      </c>
      <c r="D251" s="178"/>
    </row>
    <row r="252" spans="1:5" x14ac:dyDescent="0.3">
      <c r="A252" s="190" t="s">
        <v>763</v>
      </c>
      <c r="B252" s="188">
        <v>250</v>
      </c>
      <c r="C252" s="191" t="s">
        <v>499</v>
      </c>
      <c r="D252" s="177"/>
    </row>
    <row r="253" spans="1:5" x14ac:dyDescent="0.3">
      <c r="A253" s="190" t="s">
        <v>764</v>
      </c>
      <c r="B253" s="188">
        <v>251</v>
      </c>
      <c r="C253" s="191" t="s">
        <v>610</v>
      </c>
      <c r="D253" s="178"/>
    </row>
    <row r="254" spans="1:5" x14ac:dyDescent="0.3">
      <c r="A254" s="190" t="s">
        <v>765</v>
      </c>
      <c r="B254" s="188">
        <v>252</v>
      </c>
      <c r="C254" s="191" t="s">
        <v>40</v>
      </c>
      <c r="D254" s="178"/>
      <c r="E254" s="177"/>
    </row>
    <row r="255" spans="1:5" x14ac:dyDescent="0.3">
      <c r="A255" s="190" t="s">
        <v>766</v>
      </c>
      <c r="B255" s="188">
        <v>253</v>
      </c>
      <c r="C255" s="191" t="s">
        <v>569</v>
      </c>
      <c r="D255" s="178"/>
    </row>
    <row r="256" spans="1:5" x14ac:dyDescent="0.3">
      <c r="A256" s="190" t="s">
        <v>564</v>
      </c>
      <c r="B256" s="188">
        <v>254</v>
      </c>
      <c r="C256" s="191" t="s">
        <v>564</v>
      </c>
      <c r="D256" s="178"/>
    </row>
    <row r="257" spans="1:5" x14ac:dyDescent="0.3">
      <c r="A257" s="190" t="s">
        <v>767</v>
      </c>
      <c r="B257" s="188">
        <v>255</v>
      </c>
      <c r="C257" s="191" t="s">
        <v>40</v>
      </c>
      <c r="D257" s="178"/>
    </row>
    <row r="258" spans="1:5" x14ac:dyDescent="0.3">
      <c r="A258" s="190" t="s">
        <v>768</v>
      </c>
      <c r="B258" s="188">
        <v>256</v>
      </c>
      <c r="C258" s="191" t="s">
        <v>306</v>
      </c>
      <c r="D258" s="178"/>
      <c r="E258" s="177"/>
    </row>
    <row r="259" spans="1:5" x14ac:dyDescent="0.3">
      <c r="A259" s="190" t="s">
        <v>769</v>
      </c>
      <c r="B259" s="188">
        <v>257</v>
      </c>
      <c r="C259" s="191" t="s">
        <v>570</v>
      </c>
      <c r="D259" s="178"/>
      <c r="E259" s="177"/>
    </row>
    <row r="260" spans="1:5" x14ac:dyDescent="0.3">
      <c r="A260" s="190" t="s">
        <v>521</v>
      </c>
      <c r="B260" s="188">
        <v>258</v>
      </c>
      <c r="C260" s="191" t="s">
        <v>521</v>
      </c>
      <c r="D260" s="178"/>
    </row>
    <row r="261" spans="1:5" x14ac:dyDescent="0.3">
      <c r="A261" s="190" t="s">
        <v>770</v>
      </c>
      <c r="B261" s="188">
        <v>259</v>
      </c>
      <c r="C261" s="191" t="s">
        <v>580</v>
      </c>
      <c r="D261" s="178"/>
    </row>
    <row r="262" spans="1:5" x14ac:dyDescent="0.3">
      <c r="A262" s="190" t="s">
        <v>771</v>
      </c>
      <c r="B262" s="188">
        <v>260</v>
      </c>
      <c r="C262" s="191" t="s">
        <v>40</v>
      </c>
      <c r="D262" s="178"/>
    </row>
    <row r="263" spans="1:5" x14ac:dyDescent="0.3">
      <c r="A263" s="190" t="s">
        <v>772</v>
      </c>
      <c r="B263" s="188">
        <v>261</v>
      </c>
      <c r="C263" s="191" t="s">
        <v>40</v>
      </c>
      <c r="D263" s="178"/>
    </row>
    <row r="264" spans="1:5" x14ac:dyDescent="0.3">
      <c r="A264" s="190" t="s">
        <v>773</v>
      </c>
      <c r="B264" s="188">
        <v>262</v>
      </c>
      <c r="C264" s="191" t="s">
        <v>40</v>
      </c>
      <c r="D264" s="178"/>
    </row>
    <row r="265" spans="1:5" x14ac:dyDescent="0.3">
      <c r="A265" s="190" t="s">
        <v>774</v>
      </c>
      <c r="B265" s="188">
        <v>263</v>
      </c>
      <c r="C265" s="191" t="s">
        <v>40</v>
      </c>
      <c r="D265" s="178"/>
    </row>
    <row r="266" spans="1:5" x14ac:dyDescent="0.3">
      <c r="A266" s="190" t="s">
        <v>775</v>
      </c>
      <c r="B266" s="188">
        <v>264</v>
      </c>
      <c r="C266" s="191" t="s">
        <v>40</v>
      </c>
      <c r="D266" s="178"/>
    </row>
    <row r="267" spans="1:5" x14ac:dyDescent="0.3">
      <c r="A267" s="190" t="s">
        <v>776</v>
      </c>
      <c r="B267" s="188">
        <v>265</v>
      </c>
      <c r="C267" s="191" t="s">
        <v>40</v>
      </c>
      <c r="D267" s="178"/>
    </row>
    <row r="268" spans="1:5" x14ac:dyDescent="0.3">
      <c r="A268" s="190" t="s">
        <v>570</v>
      </c>
      <c r="B268" s="188">
        <v>266</v>
      </c>
      <c r="C268" s="191" t="s">
        <v>570</v>
      </c>
      <c r="D268" s="178"/>
    </row>
    <row r="269" spans="1:5" x14ac:dyDescent="0.3">
      <c r="A269" s="190" t="s">
        <v>777</v>
      </c>
      <c r="B269" s="188">
        <v>267</v>
      </c>
      <c r="C269" s="192" t="s">
        <v>822</v>
      </c>
      <c r="D269" s="179"/>
    </row>
    <row r="270" spans="1:5" x14ac:dyDescent="0.3">
      <c r="A270" s="190" t="s">
        <v>778</v>
      </c>
      <c r="B270" s="188">
        <v>268</v>
      </c>
      <c r="C270" s="191" t="s">
        <v>40</v>
      </c>
      <c r="D270" s="178"/>
    </row>
    <row r="271" spans="1:5" x14ac:dyDescent="0.3">
      <c r="A271" s="190" t="s">
        <v>567</v>
      </c>
      <c r="B271" s="188">
        <v>269</v>
      </c>
      <c r="C271" s="191" t="s">
        <v>567</v>
      </c>
      <c r="D271" s="178"/>
    </row>
    <row r="272" spans="1:5" x14ac:dyDescent="0.3">
      <c r="A272" s="190" t="s">
        <v>507</v>
      </c>
      <c r="B272" s="188">
        <v>270</v>
      </c>
      <c r="C272" s="191" t="s">
        <v>507</v>
      </c>
      <c r="D272" s="178"/>
    </row>
    <row r="273" spans="1:4" x14ac:dyDescent="0.3">
      <c r="A273" s="190" t="s">
        <v>522</v>
      </c>
      <c r="B273" s="188">
        <v>271</v>
      </c>
      <c r="C273" s="191" t="s">
        <v>522</v>
      </c>
      <c r="D273" s="178"/>
    </row>
    <row r="274" spans="1:4" x14ac:dyDescent="0.3">
      <c r="A274" s="190" t="s">
        <v>779</v>
      </c>
      <c r="B274" s="188">
        <v>272</v>
      </c>
      <c r="C274" s="191" t="s">
        <v>595</v>
      </c>
      <c r="D274" s="178"/>
    </row>
    <row r="275" spans="1:4" x14ac:dyDescent="0.3">
      <c r="A275" s="190" t="s">
        <v>505</v>
      </c>
      <c r="B275" s="188">
        <v>273</v>
      </c>
      <c r="C275" s="191" t="s">
        <v>505</v>
      </c>
      <c r="D275" s="178"/>
    </row>
    <row r="276" spans="1:4" x14ac:dyDescent="0.3">
      <c r="A276" s="190" t="s">
        <v>780</v>
      </c>
      <c r="B276" s="188">
        <v>274</v>
      </c>
      <c r="C276" s="191" t="s">
        <v>808</v>
      </c>
      <c r="D276" s="177"/>
    </row>
    <row r="277" spans="1:4" x14ac:dyDescent="0.3">
      <c r="A277" s="190" t="s">
        <v>573</v>
      </c>
      <c r="B277" s="188">
        <v>275</v>
      </c>
      <c r="C277" s="191" t="s">
        <v>573</v>
      </c>
      <c r="D277" s="178"/>
    </row>
    <row r="278" spans="1:4" x14ac:dyDescent="0.3">
      <c r="A278" s="190" t="s">
        <v>597</v>
      </c>
      <c r="B278" s="188">
        <v>276</v>
      </c>
      <c r="C278" s="191" t="s">
        <v>597</v>
      </c>
      <c r="D278" s="178"/>
    </row>
    <row r="279" spans="1:4" x14ac:dyDescent="0.3">
      <c r="A279" s="190" t="s">
        <v>781</v>
      </c>
      <c r="B279" s="188">
        <v>277</v>
      </c>
      <c r="C279" s="191" t="s">
        <v>40</v>
      </c>
      <c r="D279" s="178"/>
    </row>
    <row r="280" spans="1:4" x14ac:dyDescent="0.3">
      <c r="A280" s="190" t="s">
        <v>571</v>
      </c>
      <c r="B280" s="188">
        <v>278</v>
      </c>
      <c r="C280" s="191" t="s">
        <v>571</v>
      </c>
      <c r="D280" s="178"/>
    </row>
    <row r="281" spans="1:4" x14ac:dyDescent="0.3">
      <c r="A281" s="190" t="s">
        <v>782</v>
      </c>
      <c r="B281" s="188">
        <v>279</v>
      </c>
      <c r="C281" s="191" t="s">
        <v>40</v>
      </c>
      <c r="D281" s="178"/>
    </row>
    <row r="282" spans="1:4" x14ac:dyDescent="0.3">
      <c r="A282" s="190" t="s">
        <v>623</v>
      </c>
      <c r="B282" s="188">
        <v>280</v>
      </c>
      <c r="C282" s="191" t="s">
        <v>623</v>
      </c>
      <c r="D282" s="178"/>
    </row>
    <row r="283" spans="1:4" x14ac:dyDescent="0.3">
      <c r="A283" s="190" t="s">
        <v>783</v>
      </c>
      <c r="B283" s="188">
        <v>281</v>
      </c>
      <c r="C283" s="191" t="s">
        <v>532</v>
      </c>
      <c r="D283" s="178"/>
    </row>
    <row r="284" spans="1:4" x14ac:dyDescent="0.3">
      <c r="A284" s="190" t="s">
        <v>572</v>
      </c>
      <c r="B284" s="188">
        <v>282</v>
      </c>
      <c r="C284" s="191" t="s">
        <v>572</v>
      </c>
      <c r="D284" s="178"/>
    </row>
    <row r="285" spans="1:4" x14ac:dyDescent="0.3">
      <c r="A285" s="190" t="s">
        <v>494</v>
      </c>
      <c r="B285" s="188">
        <v>283</v>
      </c>
      <c r="C285" s="191" t="s">
        <v>494</v>
      </c>
      <c r="D285" s="178"/>
    </row>
    <row r="286" spans="1:4" x14ac:dyDescent="0.3">
      <c r="A286" s="190" t="s">
        <v>784</v>
      </c>
      <c r="B286" s="188">
        <v>284</v>
      </c>
      <c r="C286" s="191" t="s">
        <v>808</v>
      </c>
      <c r="D286" s="178"/>
    </row>
    <row r="287" spans="1:4" x14ac:dyDescent="0.3">
      <c r="A287" s="190" t="s">
        <v>785</v>
      </c>
      <c r="B287" s="188">
        <v>285</v>
      </c>
      <c r="C287" s="191" t="s">
        <v>40</v>
      </c>
      <c r="D287" s="178"/>
    </row>
    <row r="288" spans="1:4" x14ac:dyDescent="0.3">
      <c r="A288" s="190" t="s">
        <v>786</v>
      </c>
      <c r="B288" s="188">
        <v>286</v>
      </c>
      <c r="C288" s="191" t="s">
        <v>40</v>
      </c>
      <c r="D288" s="178"/>
    </row>
    <row r="289" spans="1:6" x14ac:dyDescent="0.3">
      <c r="A289" s="190" t="s">
        <v>574</v>
      </c>
      <c r="B289" s="188">
        <v>287</v>
      </c>
      <c r="C289" s="191" t="s">
        <v>574</v>
      </c>
      <c r="D289" s="178"/>
    </row>
    <row r="290" spans="1:6" x14ac:dyDescent="0.3">
      <c r="A290" s="190" t="s">
        <v>787</v>
      </c>
      <c r="B290" s="188">
        <v>288</v>
      </c>
      <c r="C290" s="191" t="s">
        <v>808</v>
      </c>
      <c r="D290" s="178"/>
    </row>
    <row r="291" spans="1:6" x14ac:dyDescent="0.3">
      <c r="A291" s="190" t="s">
        <v>788</v>
      </c>
      <c r="B291" s="188">
        <v>289</v>
      </c>
      <c r="C291" s="191" t="s">
        <v>598</v>
      </c>
      <c r="D291" s="178"/>
    </row>
    <row r="292" spans="1:6" x14ac:dyDescent="0.3">
      <c r="A292" s="190" t="s">
        <v>789</v>
      </c>
      <c r="B292" s="188">
        <v>290</v>
      </c>
      <c r="C292" s="192" t="s">
        <v>321</v>
      </c>
      <c r="D292" s="179"/>
    </row>
    <row r="293" spans="1:6" x14ac:dyDescent="0.3">
      <c r="A293" s="190" t="s">
        <v>534</v>
      </c>
      <c r="B293" s="188">
        <v>291</v>
      </c>
      <c r="C293" s="191" t="s">
        <v>534</v>
      </c>
      <c r="D293" s="178"/>
    </row>
    <row r="294" spans="1:6" x14ac:dyDescent="0.3">
      <c r="A294" s="190" t="s">
        <v>790</v>
      </c>
      <c r="B294" s="188">
        <v>292</v>
      </c>
      <c r="C294" s="191" t="s">
        <v>40</v>
      </c>
      <c r="D294" s="177"/>
    </row>
    <row r="295" spans="1:6" x14ac:dyDescent="0.3">
      <c r="A295" s="190" t="s">
        <v>791</v>
      </c>
      <c r="B295" s="188">
        <v>293</v>
      </c>
      <c r="C295" s="191" t="s">
        <v>808</v>
      </c>
      <c r="D295" s="177"/>
      <c r="F295" s="178"/>
    </row>
    <row r="296" spans="1:6" x14ac:dyDescent="0.3">
      <c r="A296" s="190" t="s">
        <v>792</v>
      </c>
      <c r="B296" s="188">
        <v>294</v>
      </c>
      <c r="C296" s="191" t="s">
        <v>40</v>
      </c>
      <c r="D296" s="178"/>
    </row>
    <row r="297" spans="1:6" x14ac:dyDescent="0.3">
      <c r="A297" s="190" t="s">
        <v>535</v>
      </c>
      <c r="B297" s="188">
        <v>295</v>
      </c>
      <c r="C297" s="191" t="s">
        <v>535</v>
      </c>
      <c r="D297" s="178"/>
    </row>
    <row r="298" spans="1:6" x14ac:dyDescent="0.3">
      <c r="A298" s="190" t="s">
        <v>793</v>
      </c>
      <c r="B298" s="188">
        <v>296</v>
      </c>
      <c r="C298" s="191" t="s">
        <v>599</v>
      </c>
      <c r="D298" s="178"/>
    </row>
    <row r="299" spans="1:6" x14ac:dyDescent="0.3">
      <c r="A299" s="197" t="s">
        <v>502</v>
      </c>
      <c r="B299" s="188">
        <v>297</v>
      </c>
      <c r="C299" s="192" t="s">
        <v>502</v>
      </c>
      <c r="D299" s="179"/>
      <c r="F299" s="178"/>
    </row>
    <row r="300" spans="1:6" x14ac:dyDescent="0.3">
      <c r="A300" s="197" t="s">
        <v>794</v>
      </c>
      <c r="B300" s="188">
        <v>298</v>
      </c>
      <c r="C300" s="192" t="s">
        <v>502</v>
      </c>
      <c r="D300" s="179"/>
    </row>
    <row r="301" spans="1:6" x14ac:dyDescent="0.3">
      <c r="A301" s="197" t="s">
        <v>795</v>
      </c>
      <c r="B301" s="188">
        <v>299</v>
      </c>
      <c r="C301" s="192" t="s">
        <v>502</v>
      </c>
      <c r="D301" s="179"/>
    </row>
    <row r="302" spans="1:6" x14ac:dyDescent="0.3">
      <c r="A302" s="197" t="s">
        <v>796</v>
      </c>
      <c r="B302" s="188">
        <v>300</v>
      </c>
      <c r="C302" s="192" t="s">
        <v>321</v>
      </c>
      <c r="D302" s="179"/>
    </row>
    <row r="303" spans="1:6" x14ac:dyDescent="0.3">
      <c r="A303" s="190" t="s">
        <v>797</v>
      </c>
      <c r="B303" s="188">
        <v>301</v>
      </c>
      <c r="C303" s="191" t="s">
        <v>40</v>
      </c>
      <c r="D303" s="178"/>
    </row>
    <row r="304" spans="1:6" x14ac:dyDescent="0.3">
      <c r="A304" s="190" t="s">
        <v>798</v>
      </c>
      <c r="B304" s="188">
        <v>302</v>
      </c>
      <c r="C304" s="191" t="s">
        <v>40</v>
      </c>
      <c r="D304" s="178"/>
      <c r="F304" s="178"/>
    </row>
    <row r="305" spans="1:4" x14ac:dyDescent="0.3">
      <c r="A305" s="190" t="s">
        <v>600</v>
      </c>
      <c r="B305" s="188">
        <v>303</v>
      </c>
      <c r="C305" s="191" t="s">
        <v>600</v>
      </c>
      <c r="D305" s="178"/>
    </row>
    <row r="306" spans="1:4" x14ac:dyDescent="0.3">
      <c r="A306" s="190" t="s">
        <v>799</v>
      </c>
      <c r="B306" s="188">
        <v>304</v>
      </c>
      <c r="C306" s="191" t="s">
        <v>40</v>
      </c>
    </row>
    <row r="307" spans="1:4" x14ac:dyDescent="0.3">
      <c r="A307" s="190" t="s">
        <v>800</v>
      </c>
      <c r="B307" s="188">
        <v>305</v>
      </c>
      <c r="C307" s="191" t="s">
        <v>562</v>
      </c>
      <c r="D307" s="178"/>
    </row>
    <row r="308" spans="1:4" x14ac:dyDescent="0.3">
      <c r="A308" s="181"/>
      <c r="B308" s="181"/>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P310"/>
  <sheetViews>
    <sheetView showGridLines="0" tabSelected="1" zoomScaleNormal="100" zoomScaleSheetLayoutView="50" workbookViewId="0">
      <pane xSplit="2" ySplit="5" topLeftCell="C52" activePane="bottomRight" state="frozen"/>
      <selection activeCell="CB214" sqref="CB214"/>
      <selection pane="topRight" activeCell="CB214" sqref="CB214"/>
      <selection pane="bottomLeft" activeCell="CB214" sqref="CB214"/>
      <selection pane="bottomRight" activeCell="C3" sqref="C3"/>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43" width="6.1796875" style="12"/>
    <col min="44" max="44" width="25.1796875" style="12" bestFit="1" customWidth="1"/>
    <col min="45" max="16384" width="6.1796875" style="12"/>
  </cols>
  <sheetData>
    <row r="2" spans="1:42" x14ac:dyDescent="0.25">
      <c r="A2" s="11"/>
    </row>
    <row r="3" spans="1:42" s="15" customFormat="1" ht="22.8" x14ac:dyDescent="0.4">
      <c r="A3" s="14"/>
      <c r="B3" s="14"/>
      <c r="G3" s="145" t="s">
        <v>830</v>
      </c>
      <c r="AB3" s="145" t="str">
        <f>G3</f>
        <v>April  2023 Totals by Location Moved From, and By County Moved To</v>
      </c>
    </row>
    <row r="4" spans="1:42" ht="19.2" customHeight="1" x14ac:dyDescent="0.35">
      <c r="B4" s="14"/>
    </row>
    <row r="5" spans="1:42" s="13" customFormat="1" ht="27.6" x14ac:dyDescent="0.25">
      <c r="A5" s="166" t="s">
        <v>630</v>
      </c>
      <c r="B5" s="167" t="s">
        <v>0</v>
      </c>
      <c r="C5" s="168" t="s">
        <v>1</v>
      </c>
      <c r="D5" s="168" t="s">
        <v>2</v>
      </c>
      <c r="E5" s="168" t="s">
        <v>3</v>
      </c>
      <c r="F5" s="168" t="s">
        <v>4</v>
      </c>
      <c r="G5" s="168" t="s">
        <v>5</v>
      </c>
      <c r="H5" s="168" t="s">
        <v>6</v>
      </c>
      <c r="I5" s="168" t="s">
        <v>7</v>
      </c>
      <c r="J5" s="168" t="s">
        <v>8</v>
      </c>
      <c r="K5" s="168" t="s">
        <v>9</v>
      </c>
      <c r="L5" s="168" t="s">
        <v>10</v>
      </c>
      <c r="M5" s="168" t="s">
        <v>11</v>
      </c>
      <c r="N5" s="168" t="s">
        <v>12</v>
      </c>
      <c r="O5" s="168" t="s">
        <v>13</v>
      </c>
      <c r="P5" s="169" t="s">
        <v>14</v>
      </c>
      <c r="Q5" s="170" t="s">
        <v>15</v>
      </c>
      <c r="R5" s="168" t="s">
        <v>16</v>
      </c>
      <c r="S5" s="170" t="s">
        <v>17</v>
      </c>
      <c r="T5" s="168" t="s">
        <v>18</v>
      </c>
      <c r="U5" s="168" t="s">
        <v>19</v>
      </c>
      <c r="V5" s="168" t="s">
        <v>20</v>
      </c>
      <c r="W5" s="168" t="s">
        <v>21</v>
      </c>
      <c r="X5" s="168" t="s">
        <v>22</v>
      </c>
      <c r="Y5" s="168" t="s">
        <v>23</v>
      </c>
      <c r="Z5" s="168" t="s">
        <v>24</v>
      </c>
      <c r="AA5" s="168" t="s">
        <v>25</v>
      </c>
      <c r="AB5" s="170" t="s">
        <v>26</v>
      </c>
      <c r="AC5" s="170" t="s">
        <v>27</v>
      </c>
      <c r="AD5" s="170" t="s">
        <v>28</v>
      </c>
      <c r="AE5" s="170" t="s">
        <v>29</v>
      </c>
      <c r="AF5" s="170" t="s">
        <v>30</v>
      </c>
      <c r="AG5" s="168" t="s">
        <v>31</v>
      </c>
      <c r="AH5" s="170" t="s">
        <v>32</v>
      </c>
      <c r="AI5" s="170" t="s">
        <v>33</v>
      </c>
      <c r="AJ5" s="170" t="s">
        <v>34</v>
      </c>
      <c r="AK5" s="170" t="s">
        <v>35</v>
      </c>
      <c r="AL5" s="170" t="s">
        <v>36</v>
      </c>
      <c r="AM5" s="170" t="s">
        <v>37</v>
      </c>
      <c r="AN5" s="170" t="s">
        <v>38</v>
      </c>
      <c r="AO5" s="170" t="s">
        <v>39</v>
      </c>
      <c r="AP5" s="168" t="s">
        <v>40</v>
      </c>
    </row>
    <row r="6" spans="1:42" customFormat="1" ht="15.6" x14ac:dyDescent="0.3">
      <c r="A6" s="171" t="s">
        <v>41</v>
      </c>
      <c r="B6" s="172">
        <v>64</v>
      </c>
      <c r="C6" s="148">
        <v>0</v>
      </c>
      <c r="D6" s="148">
        <v>0</v>
      </c>
      <c r="E6" s="148">
        <v>1</v>
      </c>
      <c r="F6" s="148">
        <v>0</v>
      </c>
      <c r="G6" s="148">
        <v>5</v>
      </c>
      <c r="H6" s="148">
        <v>0</v>
      </c>
      <c r="I6" s="148">
        <v>0</v>
      </c>
      <c r="J6" s="148">
        <v>0</v>
      </c>
      <c r="K6" s="148">
        <v>0</v>
      </c>
      <c r="L6" s="148">
        <v>0</v>
      </c>
      <c r="M6" s="148">
        <v>0</v>
      </c>
      <c r="N6" s="148">
        <v>0</v>
      </c>
      <c r="O6" s="148">
        <v>0</v>
      </c>
      <c r="P6" s="148">
        <v>1</v>
      </c>
      <c r="Q6" s="148">
        <v>3</v>
      </c>
      <c r="R6" s="148">
        <v>1</v>
      </c>
      <c r="S6" s="148">
        <v>32</v>
      </c>
      <c r="T6" s="148">
        <v>2</v>
      </c>
      <c r="U6" s="148">
        <v>0</v>
      </c>
      <c r="V6" s="148">
        <v>0</v>
      </c>
      <c r="W6" s="148">
        <v>0</v>
      </c>
      <c r="X6" s="148">
        <v>0</v>
      </c>
      <c r="Y6" s="148">
        <v>0</v>
      </c>
      <c r="Z6" s="148">
        <v>0</v>
      </c>
      <c r="AA6" s="148">
        <v>0</v>
      </c>
      <c r="AB6" s="148">
        <v>1</v>
      </c>
      <c r="AC6" s="148">
        <v>5</v>
      </c>
      <c r="AD6" s="148">
        <v>0</v>
      </c>
      <c r="AE6" s="148">
        <v>0</v>
      </c>
      <c r="AF6" s="148">
        <v>0</v>
      </c>
      <c r="AG6" s="148">
        <v>6</v>
      </c>
      <c r="AH6" s="148">
        <v>1</v>
      </c>
      <c r="AI6" s="148">
        <v>0</v>
      </c>
      <c r="AJ6" s="148">
        <v>2</v>
      </c>
      <c r="AK6" s="148">
        <v>0</v>
      </c>
      <c r="AL6" s="148">
        <v>1</v>
      </c>
      <c r="AM6" s="148">
        <v>3</v>
      </c>
      <c r="AN6" s="148">
        <v>0</v>
      </c>
      <c r="AO6" s="148">
        <v>0</v>
      </c>
      <c r="AP6" s="148">
        <v>0</v>
      </c>
    </row>
    <row r="7" spans="1:42" customFormat="1" ht="15.6" x14ac:dyDescent="0.3">
      <c r="A7" s="171" t="s">
        <v>42</v>
      </c>
      <c r="B7" s="172">
        <v>153</v>
      </c>
      <c r="C7" s="148">
        <v>0</v>
      </c>
      <c r="D7" s="148">
        <v>2</v>
      </c>
      <c r="E7" s="148">
        <v>1</v>
      </c>
      <c r="F7" s="148">
        <v>2</v>
      </c>
      <c r="G7" s="148">
        <v>7</v>
      </c>
      <c r="H7" s="148">
        <v>5</v>
      </c>
      <c r="I7" s="148">
        <v>0</v>
      </c>
      <c r="J7" s="148">
        <v>1</v>
      </c>
      <c r="K7" s="148">
        <v>0</v>
      </c>
      <c r="L7" s="148">
        <v>0</v>
      </c>
      <c r="M7" s="148">
        <v>1</v>
      </c>
      <c r="N7" s="148">
        <v>0</v>
      </c>
      <c r="O7" s="148">
        <v>1</v>
      </c>
      <c r="P7" s="148">
        <v>3</v>
      </c>
      <c r="Q7" s="148">
        <v>1</v>
      </c>
      <c r="R7" s="148">
        <v>0</v>
      </c>
      <c r="S7" s="148">
        <v>36</v>
      </c>
      <c r="T7" s="148">
        <v>5</v>
      </c>
      <c r="U7" s="148">
        <v>2</v>
      </c>
      <c r="V7" s="148">
        <v>0</v>
      </c>
      <c r="W7" s="148">
        <v>0</v>
      </c>
      <c r="X7" s="148">
        <v>0</v>
      </c>
      <c r="Y7" s="148">
        <v>2</v>
      </c>
      <c r="Z7" s="148">
        <v>0</v>
      </c>
      <c r="AA7" s="148">
        <v>0</v>
      </c>
      <c r="AB7" s="148">
        <v>0</v>
      </c>
      <c r="AC7" s="148">
        <v>24</v>
      </c>
      <c r="AD7" s="148">
        <v>0</v>
      </c>
      <c r="AE7" s="148">
        <v>3</v>
      </c>
      <c r="AF7" s="148">
        <v>0</v>
      </c>
      <c r="AG7" s="148">
        <v>20</v>
      </c>
      <c r="AH7" s="148">
        <v>12</v>
      </c>
      <c r="AI7" s="148">
        <v>3</v>
      </c>
      <c r="AJ7" s="148">
        <v>8</v>
      </c>
      <c r="AK7" s="148">
        <v>0</v>
      </c>
      <c r="AL7" s="148">
        <v>1</v>
      </c>
      <c r="AM7" s="148">
        <v>6</v>
      </c>
      <c r="AN7" s="148">
        <v>1</v>
      </c>
      <c r="AO7" s="148">
        <v>2</v>
      </c>
      <c r="AP7" s="148">
        <v>4</v>
      </c>
    </row>
    <row r="8" spans="1:42" customFormat="1" ht="15.6" x14ac:dyDescent="0.3">
      <c r="A8" s="171" t="s">
        <v>43</v>
      </c>
      <c r="B8" s="172">
        <v>489</v>
      </c>
      <c r="C8" s="148">
        <v>1</v>
      </c>
      <c r="D8" s="148">
        <v>0</v>
      </c>
      <c r="E8" s="148">
        <v>14</v>
      </c>
      <c r="F8" s="148">
        <v>6</v>
      </c>
      <c r="G8" s="148">
        <v>2</v>
      </c>
      <c r="H8" s="148">
        <v>38</v>
      </c>
      <c r="I8" s="148">
        <v>1</v>
      </c>
      <c r="J8" s="148">
        <v>9</v>
      </c>
      <c r="K8" s="148">
        <v>3</v>
      </c>
      <c r="L8" s="148">
        <v>0</v>
      </c>
      <c r="M8" s="148">
        <v>5</v>
      </c>
      <c r="N8" s="148">
        <v>0</v>
      </c>
      <c r="O8" s="148">
        <v>2</v>
      </c>
      <c r="P8" s="148">
        <v>7</v>
      </c>
      <c r="Q8" s="148">
        <v>8</v>
      </c>
      <c r="R8" s="148">
        <v>2</v>
      </c>
      <c r="S8" s="148">
        <v>116</v>
      </c>
      <c r="T8" s="148">
        <v>20</v>
      </c>
      <c r="U8" s="148">
        <v>5</v>
      </c>
      <c r="V8" s="148">
        <v>2</v>
      </c>
      <c r="W8" s="148">
        <v>6</v>
      </c>
      <c r="X8" s="148">
        <v>0</v>
      </c>
      <c r="Y8" s="148">
        <v>1</v>
      </c>
      <c r="Z8" s="148">
        <v>2</v>
      </c>
      <c r="AA8" s="148">
        <v>10</v>
      </c>
      <c r="AB8" s="148">
        <v>4</v>
      </c>
      <c r="AC8" s="148">
        <v>57</v>
      </c>
      <c r="AD8" s="148">
        <v>3</v>
      </c>
      <c r="AE8" s="148">
        <v>6</v>
      </c>
      <c r="AF8" s="148">
        <v>0</v>
      </c>
      <c r="AG8" s="148">
        <v>44</v>
      </c>
      <c r="AH8" s="148">
        <v>39</v>
      </c>
      <c r="AI8" s="148">
        <v>9</v>
      </c>
      <c r="AJ8" s="148">
        <v>20</v>
      </c>
      <c r="AK8" s="148">
        <v>1</v>
      </c>
      <c r="AL8" s="148">
        <v>5</v>
      </c>
      <c r="AM8" s="148">
        <v>17</v>
      </c>
      <c r="AN8" s="148">
        <v>2</v>
      </c>
      <c r="AO8" s="148">
        <v>9</v>
      </c>
      <c r="AP8" s="148">
        <v>13</v>
      </c>
    </row>
    <row r="9" spans="1:42" customFormat="1" ht="15.6" x14ac:dyDescent="0.3">
      <c r="A9" s="171" t="s">
        <v>44</v>
      </c>
      <c r="B9" s="172">
        <v>52</v>
      </c>
      <c r="C9" s="148">
        <v>0</v>
      </c>
      <c r="D9" s="148">
        <v>0</v>
      </c>
      <c r="E9" s="148">
        <v>2</v>
      </c>
      <c r="F9" s="148">
        <v>0</v>
      </c>
      <c r="G9" s="148">
        <v>0</v>
      </c>
      <c r="H9" s="148">
        <v>4</v>
      </c>
      <c r="I9" s="148">
        <v>0</v>
      </c>
      <c r="J9" s="148">
        <v>0</v>
      </c>
      <c r="K9" s="148">
        <v>0</v>
      </c>
      <c r="L9" s="148">
        <v>0</v>
      </c>
      <c r="M9" s="148">
        <v>0</v>
      </c>
      <c r="N9" s="148">
        <v>0</v>
      </c>
      <c r="O9" s="148">
        <v>1</v>
      </c>
      <c r="P9" s="148">
        <v>1</v>
      </c>
      <c r="Q9" s="148">
        <v>1</v>
      </c>
      <c r="R9" s="148">
        <v>0</v>
      </c>
      <c r="S9" s="148">
        <v>15</v>
      </c>
      <c r="T9" s="148">
        <v>1</v>
      </c>
      <c r="U9" s="148">
        <v>0</v>
      </c>
      <c r="V9" s="148">
        <v>0</v>
      </c>
      <c r="W9" s="148">
        <v>0</v>
      </c>
      <c r="X9" s="148">
        <v>0</v>
      </c>
      <c r="Y9" s="148">
        <v>0</v>
      </c>
      <c r="Z9" s="148">
        <v>2</v>
      </c>
      <c r="AA9" s="148">
        <v>0</v>
      </c>
      <c r="AB9" s="148">
        <v>1</v>
      </c>
      <c r="AC9" s="148">
        <v>12</v>
      </c>
      <c r="AD9" s="148">
        <v>0</v>
      </c>
      <c r="AE9" s="148">
        <v>0</v>
      </c>
      <c r="AF9" s="148">
        <v>0</v>
      </c>
      <c r="AG9" s="148">
        <v>4</v>
      </c>
      <c r="AH9" s="148">
        <v>5</v>
      </c>
      <c r="AI9" s="148">
        <v>0</v>
      </c>
      <c r="AJ9" s="148">
        <v>0</v>
      </c>
      <c r="AK9" s="148">
        <v>0</v>
      </c>
      <c r="AL9" s="148">
        <v>0</v>
      </c>
      <c r="AM9" s="148">
        <v>0</v>
      </c>
      <c r="AN9" s="148">
        <v>0</v>
      </c>
      <c r="AO9" s="148">
        <v>1</v>
      </c>
      <c r="AP9" s="148">
        <v>2</v>
      </c>
    </row>
    <row r="10" spans="1:42" customFormat="1" ht="15.6" x14ac:dyDescent="0.3">
      <c r="A10" s="171" t="s">
        <v>45</v>
      </c>
      <c r="B10" s="172">
        <v>2119</v>
      </c>
      <c r="C10" s="148">
        <v>0</v>
      </c>
      <c r="D10" s="148">
        <v>3</v>
      </c>
      <c r="E10" s="148">
        <v>23</v>
      </c>
      <c r="F10" s="148">
        <v>5</v>
      </c>
      <c r="G10" s="148">
        <v>27</v>
      </c>
      <c r="H10" s="148">
        <v>183</v>
      </c>
      <c r="I10" s="148">
        <v>0</v>
      </c>
      <c r="J10" s="148">
        <v>11</v>
      </c>
      <c r="K10" s="148">
        <v>7</v>
      </c>
      <c r="L10" s="148">
        <v>0</v>
      </c>
      <c r="M10" s="148">
        <v>10</v>
      </c>
      <c r="N10" s="148">
        <v>0</v>
      </c>
      <c r="O10" s="148">
        <v>7</v>
      </c>
      <c r="P10" s="148">
        <v>22</v>
      </c>
      <c r="Q10" s="148">
        <v>43</v>
      </c>
      <c r="R10" s="148">
        <v>17</v>
      </c>
      <c r="S10" s="148">
        <v>851</v>
      </c>
      <c r="T10" s="148">
        <v>84</v>
      </c>
      <c r="U10" s="148">
        <v>7</v>
      </c>
      <c r="V10" s="148">
        <v>1</v>
      </c>
      <c r="W10" s="148">
        <v>16</v>
      </c>
      <c r="X10" s="148">
        <v>1</v>
      </c>
      <c r="Y10" s="148">
        <v>11</v>
      </c>
      <c r="Z10" s="148">
        <v>4</v>
      </c>
      <c r="AA10" s="148">
        <v>1</v>
      </c>
      <c r="AB10" s="148">
        <v>0</v>
      </c>
      <c r="AC10" s="148">
        <v>216</v>
      </c>
      <c r="AD10" s="148">
        <v>8</v>
      </c>
      <c r="AE10" s="148">
        <v>24</v>
      </c>
      <c r="AF10" s="148">
        <v>2</v>
      </c>
      <c r="AG10" s="148">
        <v>172</v>
      </c>
      <c r="AH10" s="148">
        <v>109</v>
      </c>
      <c r="AI10" s="148">
        <v>8</v>
      </c>
      <c r="AJ10" s="148">
        <v>83</v>
      </c>
      <c r="AK10" s="148">
        <v>0</v>
      </c>
      <c r="AL10" s="148">
        <v>5</v>
      </c>
      <c r="AM10" s="148">
        <v>73</v>
      </c>
      <c r="AN10" s="148">
        <v>13</v>
      </c>
      <c r="AO10" s="148">
        <v>29</v>
      </c>
      <c r="AP10" s="148">
        <v>43</v>
      </c>
    </row>
    <row r="11" spans="1:42" customFormat="1" ht="15.6" x14ac:dyDescent="0.3">
      <c r="A11" s="171" t="s">
        <v>46</v>
      </c>
      <c r="B11" s="172">
        <v>395</v>
      </c>
      <c r="C11" s="148">
        <v>0</v>
      </c>
      <c r="D11" s="148">
        <v>0</v>
      </c>
      <c r="E11" s="148">
        <v>7</v>
      </c>
      <c r="F11" s="148">
        <v>8</v>
      </c>
      <c r="G11" s="148">
        <v>2</v>
      </c>
      <c r="H11" s="148">
        <v>21</v>
      </c>
      <c r="I11" s="148">
        <v>0</v>
      </c>
      <c r="J11" s="148">
        <v>6</v>
      </c>
      <c r="K11" s="148">
        <v>3</v>
      </c>
      <c r="L11" s="148">
        <v>0</v>
      </c>
      <c r="M11" s="148">
        <v>4</v>
      </c>
      <c r="N11" s="148">
        <v>0</v>
      </c>
      <c r="O11" s="148">
        <v>2</v>
      </c>
      <c r="P11" s="148">
        <v>3</v>
      </c>
      <c r="Q11" s="148">
        <v>8</v>
      </c>
      <c r="R11" s="148">
        <v>2</v>
      </c>
      <c r="S11" s="148">
        <v>113</v>
      </c>
      <c r="T11" s="148">
        <v>21</v>
      </c>
      <c r="U11" s="148">
        <v>3</v>
      </c>
      <c r="V11" s="148">
        <v>1</v>
      </c>
      <c r="W11" s="148">
        <v>3</v>
      </c>
      <c r="X11" s="148">
        <v>0</v>
      </c>
      <c r="Y11" s="148">
        <v>0</v>
      </c>
      <c r="Z11" s="148">
        <v>1</v>
      </c>
      <c r="AA11" s="148">
        <v>2</v>
      </c>
      <c r="AB11" s="148">
        <v>1</v>
      </c>
      <c r="AC11" s="148">
        <v>46</v>
      </c>
      <c r="AD11" s="148">
        <v>2</v>
      </c>
      <c r="AE11" s="148">
        <v>6</v>
      </c>
      <c r="AF11" s="148">
        <v>0</v>
      </c>
      <c r="AG11" s="148">
        <v>31</v>
      </c>
      <c r="AH11" s="148">
        <v>29</v>
      </c>
      <c r="AI11" s="148">
        <v>1</v>
      </c>
      <c r="AJ11" s="148">
        <v>17</v>
      </c>
      <c r="AK11" s="148">
        <v>1</v>
      </c>
      <c r="AL11" s="148">
        <v>6</v>
      </c>
      <c r="AM11" s="148">
        <v>31</v>
      </c>
      <c r="AN11" s="148">
        <v>2</v>
      </c>
      <c r="AO11" s="148">
        <v>2</v>
      </c>
      <c r="AP11" s="148">
        <v>10</v>
      </c>
    </row>
    <row r="12" spans="1:42" customFormat="1" ht="15.6" x14ac:dyDescent="0.3">
      <c r="A12" s="171" t="s">
        <v>47</v>
      </c>
      <c r="B12" s="172">
        <v>30</v>
      </c>
      <c r="C12" s="148">
        <v>0</v>
      </c>
      <c r="D12" s="148">
        <v>0</v>
      </c>
      <c r="E12" s="148">
        <v>0</v>
      </c>
      <c r="F12" s="148">
        <v>0</v>
      </c>
      <c r="G12" s="148">
        <v>0</v>
      </c>
      <c r="H12" s="148">
        <v>1</v>
      </c>
      <c r="I12" s="148">
        <v>0</v>
      </c>
      <c r="J12" s="148">
        <v>0</v>
      </c>
      <c r="K12" s="148">
        <v>0</v>
      </c>
      <c r="L12" s="148">
        <v>0</v>
      </c>
      <c r="M12" s="148">
        <v>0</v>
      </c>
      <c r="N12" s="148">
        <v>0</v>
      </c>
      <c r="O12" s="148">
        <v>0</v>
      </c>
      <c r="P12" s="148">
        <v>0</v>
      </c>
      <c r="Q12" s="148">
        <v>0</v>
      </c>
      <c r="R12" s="148">
        <v>1</v>
      </c>
      <c r="S12" s="148">
        <v>12</v>
      </c>
      <c r="T12" s="148">
        <v>7</v>
      </c>
      <c r="U12" s="148">
        <v>0</v>
      </c>
      <c r="V12" s="148">
        <v>0</v>
      </c>
      <c r="W12" s="148">
        <v>0</v>
      </c>
      <c r="X12" s="148">
        <v>0</v>
      </c>
      <c r="Y12" s="148">
        <v>0</v>
      </c>
      <c r="Z12" s="148">
        <v>0</v>
      </c>
      <c r="AA12" s="148">
        <v>0</v>
      </c>
      <c r="AB12" s="148">
        <v>0</v>
      </c>
      <c r="AC12" s="148">
        <v>3</v>
      </c>
      <c r="AD12" s="148">
        <v>2</v>
      </c>
      <c r="AE12" s="148">
        <v>0</v>
      </c>
      <c r="AF12" s="148">
        <v>0</v>
      </c>
      <c r="AG12" s="148">
        <v>3</v>
      </c>
      <c r="AH12" s="148">
        <v>0</v>
      </c>
      <c r="AI12" s="148">
        <v>0</v>
      </c>
      <c r="AJ12" s="148">
        <v>0</v>
      </c>
      <c r="AK12" s="148">
        <v>0</v>
      </c>
      <c r="AL12" s="148">
        <v>0</v>
      </c>
      <c r="AM12" s="148">
        <v>0</v>
      </c>
      <c r="AN12" s="148">
        <v>0</v>
      </c>
      <c r="AO12" s="148">
        <v>0</v>
      </c>
      <c r="AP12" s="148">
        <v>1</v>
      </c>
    </row>
    <row r="13" spans="1:42" customFormat="1" ht="15.6" x14ac:dyDescent="0.3">
      <c r="A13" s="171" t="s">
        <v>48</v>
      </c>
      <c r="B13" s="172">
        <v>14</v>
      </c>
      <c r="C13" s="148">
        <v>0</v>
      </c>
      <c r="D13" s="148">
        <v>0</v>
      </c>
      <c r="E13" s="148">
        <v>0</v>
      </c>
      <c r="F13" s="148">
        <v>0</v>
      </c>
      <c r="G13" s="148">
        <v>0</v>
      </c>
      <c r="H13" s="148">
        <v>1</v>
      </c>
      <c r="I13" s="148">
        <v>0</v>
      </c>
      <c r="J13" s="148">
        <v>0</v>
      </c>
      <c r="K13" s="148">
        <v>0</v>
      </c>
      <c r="L13" s="148">
        <v>0</v>
      </c>
      <c r="M13" s="148">
        <v>0</v>
      </c>
      <c r="N13" s="148">
        <v>0</v>
      </c>
      <c r="O13" s="148">
        <v>0</v>
      </c>
      <c r="P13" s="148">
        <v>0</v>
      </c>
      <c r="Q13" s="148">
        <v>0</v>
      </c>
      <c r="R13" s="148">
        <v>0</v>
      </c>
      <c r="S13" s="148">
        <v>9</v>
      </c>
      <c r="T13" s="148">
        <v>1</v>
      </c>
      <c r="U13" s="148">
        <v>0</v>
      </c>
      <c r="V13" s="148">
        <v>0</v>
      </c>
      <c r="W13" s="148">
        <v>0</v>
      </c>
      <c r="X13" s="148">
        <v>0</v>
      </c>
      <c r="Y13" s="148">
        <v>0</v>
      </c>
      <c r="Z13" s="148">
        <v>0</v>
      </c>
      <c r="AA13" s="148">
        <v>0</v>
      </c>
      <c r="AB13" s="148">
        <v>0</v>
      </c>
      <c r="AC13" s="148">
        <v>2</v>
      </c>
      <c r="AD13" s="148">
        <v>0</v>
      </c>
      <c r="AE13" s="148">
        <v>0</v>
      </c>
      <c r="AF13" s="148">
        <v>0</v>
      </c>
      <c r="AG13" s="148">
        <v>0</v>
      </c>
      <c r="AH13" s="148">
        <v>0</v>
      </c>
      <c r="AI13" s="148">
        <v>0</v>
      </c>
      <c r="AJ13" s="148">
        <v>0</v>
      </c>
      <c r="AK13" s="148">
        <v>0</v>
      </c>
      <c r="AL13" s="148">
        <v>0</v>
      </c>
      <c r="AM13" s="148">
        <v>1</v>
      </c>
      <c r="AN13" s="148">
        <v>0</v>
      </c>
      <c r="AO13" s="148">
        <v>0</v>
      </c>
      <c r="AP13" s="148">
        <v>0</v>
      </c>
    </row>
    <row r="14" spans="1:42" customFormat="1" ht="15.6" x14ac:dyDescent="0.3">
      <c r="A14" s="171" t="s">
        <v>49</v>
      </c>
      <c r="B14" s="172">
        <v>551</v>
      </c>
      <c r="C14" s="148">
        <v>0</v>
      </c>
      <c r="D14" s="148">
        <v>0</v>
      </c>
      <c r="E14" s="148">
        <v>7</v>
      </c>
      <c r="F14" s="148">
        <v>1</v>
      </c>
      <c r="G14" s="148">
        <v>10</v>
      </c>
      <c r="H14" s="148">
        <v>42</v>
      </c>
      <c r="I14" s="148">
        <v>0</v>
      </c>
      <c r="J14" s="148">
        <v>1</v>
      </c>
      <c r="K14" s="148">
        <v>1</v>
      </c>
      <c r="L14" s="148">
        <v>1</v>
      </c>
      <c r="M14" s="148">
        <v>3</v>
      </c>
      <c r="N14" s="148">
        <v>0</v>
      </c>
      <c r="O14" s="148">
        <v>4</v>
      </c>
      <c r="P14" s="148">
        <v>2</v>
      </c>
      <c r="Q14" s="148">
        <v>16</v>
      </c>
      <c r="R14" s="148">
        <v>4</v>
      </c>
      <c r="S14" s="148">
        <v>208</v>
      </c>
      <c r="T14" s="148">
        <v>31</v>
      </c>
      <c r="U14" s="148">
        <v>0</v>
      </c>
      <c r="V14" s="148">
        <v>1</v>
      </c>
      <c r="W14" s="148">
        <v>6</v>
      </c>
      <c r="X14" s="148">
        <v>0</v>
      </c>
      <c r="Y14" s="148">
        <v>4</v>
      </c>
      <c r="Z14" s="148">
        <v>1</v>
      </c>
      <c r="AA14" s="148">
        <v>0</v>
      </c>
      <c r="AB14" s="148">
        <v>1</v>
      </c>
      <c r="AC14" s="148">
        <v>73</v>
      </c>
      <c r="AD14" s="148">
        <v>0</v>
      </c>
      <c r="AE14" s="148">
        <v>6</v>
      </c>
      <c r="AF14" s="148">
        <v>0</v>
      </c>
      <c r="AG14" s="148">
        <v>42</v>
      </c>
      <c r="AH14" s="148">
        <v>20</v>
      </c>
      <c r="AI14" s="148">
        <v>1</v>
      </c>
      <c r="AJ14" s="148">
        <v>36</v>
      </c>
      <c r="AK14" s="148">
        <v>0</v>
      </c>
      <c r="AL14" s="148">
        <v>1</v>
      </c>
      <c r="AM14" s="148">
        <v>13</v>
      </c>
      <c r="AN14" s="148">
        <v>1</v>
      </c>
      <c r="AO14" s="148">
        <v>3</v>
      </c>
      <c r="AP14" s="148">
        <v>11</v>
      </c>
    </row>
    <row r="15" spans="1:42" customFormat="1" ht="15.6" x14ac:dyDescent="0.3">
      <c r="A15" s="171" t="s">
        <v>50</v>
      </c>
      <c r="B15" s="172">
        <v>182</v>
      </c>
      <c r="C15" s="148">
        <v>0</v>
      </c>
      <c r="D15" s="148">
        <v>0</v>
      </c>
      <c r="E15" s="148">
        <v>1</v>
      </c>
      <c r="F15" s="148">
        <v>0</v>
      </c>
      <c r="G15" s="148">
        <v>1</v>
      </c>
      <c r="H15" s="148">
        <v>8</v>
      </c>
      <c r="I15" s="148">
        <v>0</v>
      </c>
      <c r="J15" s="148">
        <v>0</v>
      </c>
      <c r="K15" s="148">
        <v>0</v>
      </c>
      <c r="L15" s="148">
        <v>1</v>
      </c>
      <c r="M15" s="148">
        <v>3</v>
      </c>
      <c r="N15" s="148">
        <v>0</v>
      </c>
      <c r="O15" s="148">
        <v>4</v>
      </c>
      <c r="P15" s="148">
        <v>1</v>
      </c>
      <c r="Q15" s="148">
        <v>2</v>
      </c>
      <c r="R15" s="148">
        <v>1</v>
      </c>
      <c r="S15" s="148">
        <v>82</v>
      </c>
      <c r="T15" s="148">
        <v>6</v>
      </c>
      <c r="U15" s="148">
        <v>0</v>
      </c>
      <c r="V15" s="148">
        <v>0</v>
      </c>
      <c r="W15" s="148">
        <v>3</v>
      </c>
      <c r="X15" s="148">
        <v>0</v>
      </c>
      <c r="Y15" s="148">
        <v>1</v>
      </c>
      <c r="Z15" s="148">
        <v>0</v>
      </c>
      <c r="AA15" s="148">
        <v>0</v>
      </c>
      <c r="AB15" s="148">
        <v>0</v>
      </c>
      <c r="AC15" s="148">
        <v>23</v>
      </c>
      <c r="AD15" s="148">
        <v>0</v>
      </c>
      <c r="AE15" s="148">
        <v>1</v>
      </c>
      <c r="AF15" s="148">
        <v>0</v>
      </c>
      <c r="AG15" s="148">
        <v>17</v>
      </c>
      <c r="AH15" s="148">
        <v>5</v>
      </c>
      <c r="AI15" s="148">
        <v>1</v>
      </c>
      <c r="AJ15" s="148">
        <v>8</v>
      </c>
      <c r="AK15" s="148">
        <v>0</v>
      </c>
      <c r="AL15" s="148">
        <v>2</v>
      </c>
      <c r="AM15" s="148">
        <v>3</v>
      </c>
      <c r="AN15" s="148">
        <v>1</v>
      </c>
      <c r="AO15" s="148">
        <v>0</v>
      </c>
      <c r="AP15" s="148">
        <v>7</v>
      </c>
    </row>
    <row r="16" spans="1:42" customFormat="1" ht="15.6" x14ac:dyDescent="0.3">
      <c r="A16" s="171" t="s">
        <v>51</v>
      </c>
      <c r="B16" s="172">
        <v>174</v>
      </c>
      <c r="C16" s="148">
        <v>0</v>
      </c>
      <c r="D16" s="148">
        <v>0</v>
      </c>
      <c r="E16" s="148">
        <v>2</v>
      </c>
      <c r="F16" s="148">
        <v>2</v>
      </c>
      <c r="G16" s="148">
        <v>4</v>
      </c>
      <c r="H16" s="148">
        <v>12</v>
      </c>
      <c r="I16" s="148">
        <v>0</v>
      </c>
      <c r="J16" s="148">
        <v>1</v>
      </c>
      <c r="K16" s="148">
        <v>1</v>
      </c>
      <c r="L16" s="148">
        <v>0</v>
      </c>
      <c r="M16" s="148">
        <v>0</v>
      </c>
      <c r="N16" s="148">
        <v>0</v>
      </c>
      <c r="O16" s="148">
        <v>0</v>
      </c>
      <c r="P16" s="148">
        <v>0</v>
      </c>
      <c r="Q16" s="148">
        <v>3</v>
      </c>
      <c r="R16" s="148">
        <v>1</v>
      </c>
      <c r="S16" s="148">
        <v>49</v>
      </c>
      <c r="T16" s="148">
        <v>15</v>
      </c>
      <c r="U16" s="148">
        <v>0</v>
      </c>
      <c r="V16" s="148">
        <v>0</v>
      </c>
      <c r="W16" s="148">
        <v>1</v>
      </c>
      <c r="X16" s="148">
        <v>0</v>
      </c>
      <c r="Y16" s="148">
        <v>3</v>
      </c>
      <c r="Z16" s="148">
        <v>0</v>
      </c>
      <c r="AA16" s="148">
        <v>1</v>
      </c>
      <c r="AB16" s="148">
        <v>0</v>
      </c>
      <c r="AC16" s="148">
        <v>22</v>
      </c>
      <c r="AD16" s="148">
        <v>0</v>
      </c>
      <c r="AE16" s="148">
        <v>3</v>
      </c>
      <c r="AF16" s="148">
        <v>0</v>
      </c>
      <c r="AG16" s="148">
        <v>17</v>
      </c>
      <c r="AH16" s="148">
        <v>8</v>
      </c>
      <c r="AI16" s="148">
        <v>0</v>
      </c>
      <c r="AJ16" s="148">
        <v>12</v>
      </c>
      <c r="AK16" s="148">
        <v>1</v>
      </c>
      <c r="AL16" s="148">
        <v>1</v>
      </c>
      <c r="AM16" s="148">
        <v>10</v>
      </c>
      <c r="AN16" s="148">
        <v>3</v>
      </c>
      <c r="AO16" s="148">
        <v>1</v>
      </c>
      <c r="AP16" s="148">
        <v>1</v>
      </c>
    </row>
    <row r="17" spans="1:42" customFormat="1" ht="15.6" x14ac:dyDescent="0.3">
      <c r="A17" s="171" t="s">
        <v>52</v>
      </c>
      <c r="B17" s="172">
        <v>416</v>
      </c>
      <c r="C17" s="148">
        <v>0</v>
      </c>
      <c r="D17" s="148">
        <v>24</v>
      </c>
      <c r="E17" s="148">
        <v>22</v>
      </c>
      <c r="F17" s="148">
        <v>4</v>
      </c>
      <c r="G17" s="148">
        <v>9</v>
      </c>
      <c r="H17" s="148">
        <v>15</v>
      </c>
      <c r="I17" s="148">
        <v>0</v>
      </c>
      <c r="J17" s="148">
        <v>5</v>
      </c>
      <c r="K17" s="148">
        <v>1</v>
      </c>
      <c r="L17" s="148">
        <v>2</v>
      </c>
      <c r="M17" s="148">
        <v>7</v>
      </c>
      <c r="N17" s="148">
        <v>0</v>
      </c>
      <c r="O17" s="148">
        <v>5</v>
      </c>
      <c r="P17" s="148">
        <v>3</v>
      </c>
      <c r="Q17" s="148">
        <v>4</v>
      </c>
      <c r="R17" s="148">
        <v>1</v>
      </c>
      <c r="S17" s="148">
        <v>39</v>
      </c>
      <c r="T17" s="148">
        <v>5</v>
      </c>
      <c r="U17" s="148">
        <v>2</v>
      </c>
      <c r="V17" s="148">
        <v>3</v>
      </c>
      <c r="W17" s="148">
        <v>5</v>
      </c>
      <c r="X17" s="148">
        <v>1</v>
      </c>
      <c r="Y17" s="148">
        <v>2</v>
      </c>
      <c r="Z17" s="148">
        <v>1</v>
      </c>
      <c r="AA17" s="148">
        <v>3</v>
      </c>
      <c r="AB17" s="148">
        <v>6</v>
      </c>
      <c r="AC17" s="148">
        <v>19</v>
      </c>
      <c r="AD17" s="148">
        <v>0</v>
      </c>
      <c r="AE17" s="148">
        <v>5</v>
      </c>
      <c r="AF17" s="148">
        <v>2</v>
      </c>
      <c r="AG17" s="148">
        <v>21</v>
      </c>
      <c r="AH17" s="148">
        <v>132</v>
      </c>
      <c r="AI17" s="148">
        <v>5</v>
      </c>
      <c r="AJ17" s="148">
        <v>6</v>
      </c>
      <c r="AK17" s="148">
        <v>1</v>
      </c>
      <c r="AL17" s="148">
        <v>7</v>
      </c>
      <c r="AM17" s="148">
        <v>11</v>
      </c>
      <c r="AN17" s="148">
        <v>22</v>
      </c>
      <c r="AO17" s="148">
        <v>8</v>
      </c>
      <c r="AP17" s="148">
        <v>8</v>
      </c>
    </row>
    <row r="18" spans="1:42" customFormat="1" ht="15.6" x14ac:dyDescent="0.3">
      <c r="A18" s="171" t="s">
        <v>53</v>
      </c>
      <c r="B18" s="172">
        <v>214</v>
      </c>
      <c r="C18" s="148">
        <v>0</v>
      </c>
      <c r="D18" s="148">
        <v>0</v>
      </c>
      <c r="E18" s="148">
        <v>4</v>
      </c>
      <c r="F18" s="148">
        <v>1</v>
      </c>
      <c r="G18" s="148">
        <v>1</v>
      </c>
      <c r="H18" s="148">
        <v>5</v>
      </c>
      <c r="I18" s="148">
        <v>0</v>
      </c>
      <c r="J18" s="148">
        <v>0</v>
      </c>
      <c r="K18" s="148">
        <v>1</v>
      </c>
      <c r="L18" s="148">
        <v>0</v>
      </c>
      <c r="M18" s="148">
        <v>0</v>
      </c>
      <c r="N18" s="148">
        <v>0</v>
      </c>
      <c r="O18" s="148">
        <v>2</v>
      </c>
      <c r="P18" s="148">
        <v>2</v>
      </c>
      <c r="Q18" s="148">
        <v>5</v>
      </c>
      <c r="R18" s="148">
        <v>1</v>
      </c>
      <c r="S18" s="148">
        <v>121</v>
      </c>
      <c r="T18" s="148">
        <v>6</v>
      </c>
      <c r="U18" s="148">
        <v>0</v>
      </c>
      <c r="V18" s="148">
        <v>0</v>
      </c>
      <c r="W18" s="148">
        <v>0</v>
      </c>
      <c r="X18" s="148">
        <v>0</v>
      </c>
      <c r="Y18" s="148">
        <v>1</v>
      </c>
      <c r="Z18" s="148">
        <v>0</v>
      </c>
      <c r="AA18" s="148">
        <v>0</v>
      </c>
      <c r="AB18" s="148">
        <v>0</v>
      </c>
      <c r="AC18" s="148">
        <v>9</v>
      </c>
      <c r="AD18" s="148">
        <v>3</v>
      </c>
      <c r="AE18" s="148">
        <v>2</v>
      </c>
      <c r="AF18" s="148">
        <v>1</v>
      </c>
      <c r="AG18" s="148">
        <v>19</v>
      </c>
      <c r="AH18" s="148">
        <v>7</v>
      </c>
      <c r="AI18" s="148">
        <v>0</v>
      </c>
      <c r="AJ18" s="148">
        <v>7</v>
      </c>
      <c r="AK18" s="148">
        <v>0</v>
      </c>
      <c r="AL18" s="148">
        <v>0</v>
      </c>
      <c r="AM18" s="148">
        <v>7</v>
      </c>
      <c r="AN18" s="148">
        <v>1</v>
      </c>
      <c r="AO18" s="148">
        <v>2</v>
      </c>
      <c r="AP18" s="148">
        <v>6</v>
      </c>
    </row>
    <row r="19" spans="1:42" customFormat="1" ht="15.6" x14ac:dyDescent="0.3">
      <c r="A19" s="171" t="s">
        <v>54</v>
      </c>
      <c r="B19" s="172">
        <v>95</v>
      </c>
      <c r="C19" s="148">
        <v>0</v>
      </c>
      <c r="D19" s="148">
        <v>0</v>
      </c>
      <c r="E19" s="148">
        <v>2</v>
      </c>
      <c r="F19" s="148">
        <v>1</v>
      </c>
      <c r="G19" s="148">
        <v>0</v>
      </c>
      <c r="H19" s="148">
        <v>4</v>
      </c>
      <c r="I19" s="148">
        <v>0</v>
      </c>
      <c r="J19" s="148">
        <v>0</v>
      </c>
      <c r="K19" s="148">
        <v>0</v>
      </c>
      <c r="L19" s="148">
        <v>0</v>
      </c>
      <c r="M19" s="148">
        <v>0</v>
      </c>
      <c r="N19" s="148">
        <v>0</v>
      </c>
      <c r="O19" s="148">
        <v>1</v>
      </c>
      <c r="P19" s="148">
        <v>1</v>
      </c>
      <c r="Q19" s="148">
        <v>1</v>
      </c>
      <c r="R19" s="148">
        <v>0</v>
      </c>
      <c r="S19" s="148">
        <v>40</v>
      </c>
      <c r="T19" s="148">
        <v>4</v>
      </c>
      <c r="U19" s="148">
        <v>0</v>
      </c>
      <c r="V19" s="148">
        <v>0</v>
      </c>
      <c r="W19" s="148">
        <v>1</v>
      </c>
      <c r="X19" s="148">
        <v>0</v>
      </c>
      <c r="Y19" s="148">
        <v>0</v>
      </c>
      <c r="Z19" s="148">
        <v>0</v>
      </c>
      <c r="AA19" s="148">
        <v>0</v>
      </c>
      <c r="AB19" s="148">
        <v>0</v>
      </c>
      <c r="AC19" s="148">
        <v>9</v>
      </c>
      <c r="AD19" s="148">
        <v>0</v>
      </c>
      <c r="AE19" s="148">
        <v>1</v>
      </c>
      <c r="AF19" s="148">
        <v>0</v>
      </c>
      <c r="AG19" s="148">
        <v>13</v>
      </c>
      <c r="AH19" s="148">
        <v>2</v>
      </c>
      <c r="AI19" s="148">
        <v>2</v>
      </c>
      <c r="AJ19" s="148">
        <v>1</v>
      </c>
      <c r="AK19" s="148">
        <v>0</v>
      </c>
      <c r="AL19" s="148">
        <v>1</v>
      </c>
      <c r="AM19" s="148">
        <v>2</v>
      </c>
      <c r="AN19" s="148">
        <v>3</v>
      </c>
      <c r="AO19" s="148">
        <v>4</v>
      </c>
      <c r="AP19" s="148">
        <v>2</v>
      </c>
    </row>
    <row r="20" spans="1:42" customFormat="1" ht="15.6" x14ac:dyDescent="0.3">
      <c r="A20" s="171" t="s">
        <v>55</v>
      </c>
      <c r="B20" s="172">
        <v>51</v>
      </c>
      <c r="C20" s="148">
        <v>0</v>
      </c>
      <c r="D20" s="148">
        <v>0</v>
      </c>
      <c r="E20" s="148">
        <v>1</v>
      </c>
      <c r="F20" s="148">
        <v>0</v>
      </c>
      <c r="G20" s="148">
        <v>0</v>
      </c>
      <c r="H20" s="148">
        <v>4</v>
      </c>
      <c r="I20" s="148">
        <v>1</v>
      </c>
      <c r="J20" s="148">
        <v>1</v>
      </c>
      <c r="K20" s="148">
        <v>0</v>
      </c>
      <c r="L20" s="148">
        <v>0</v>
      </c>
      <c r="M20" s="148">
        <v>1</v>
      </c>
      <c r="N20" s="148">
        <v>0</v>
      </c>
      <c r="O20" s="148">
        <v>0</v>
      </c>
      <c r="P20" s="148">
        <v>0</v>
      </c>
      <c r="Q20" s="148">
        <v>1</v>
      </c>
      <c r="R20" s="148">
        <v>0</v>
      </c>
      <c r="S20" s="148">
        <v>18</v>
      </c>
      <c r="T20" s="148">
        <v>2</v>
      </c>
      <c r="U20" s="148">
        <v>0</v>
      </c>
      <c r="V20" s="148">
        <v>1</v>
      </c>
      <c r="W20" s="148">
        <v>0</v>
      </c>
      <c r="X20" s="148">
        <v>0</v>
      </c>
      <c r="Y20" s="148">
        <v>2</v>
      </c>
      <c r="Z20" s="148">
        <v>0</v>
      </c>
      <c r="AA20" s="148">
        <v>0</v>
      </c>
      <c r="AB20" s="148">
        <v>0</v>
      </c>
      <c r="AC20" s="148">
        <v>4</v>
      </c>
      <c r="AD20" s="148">
        <v>0</v>
      </c>
      <c r="AE20" s="148">
        <v>1</v>
      </c>
      <c r="AF20" s="148">
        <v>2</v>
      </c>
      <c r="AG20" s="148">
        <v>2</v>
      </c>
      <c r="AH20" s="148">
        <v>1</v>
      </c>
      <c r="AI20" s="148">
        <v>2</v>
      </c>
      <c r="AJ20" s="148">
        <v>2</v>
      </c>
      <c r="AK20" s="148">
        <v>0</v>
      </c>
      <c r="AL20" s="148">
        <v>1</v>
      </c>
      <c r="AM20" s="148">
        <v>2</v>
      </c>
      <c r="AN20" s="148">
        <v>1</v>
      </c>
      <c r="AO20" s="148">
        <v>0</v>
      </c>
      <c r="AP20" s="148">
        <v>1</v>
      </c>
    </row>
    <row r="21" spans="1:42" customFormat="1" ht="15.6" x14ac:dyDescent="0.3">
      <c r="A21" s="171" t="s">
        <v>56</v>
      </c>
      <c r="B21" s="172">
        <v>83</v>
      </c>
      <c r="C21" s="148">
        <v>0</v>
      </c>
      <c r="D21" s="148">
        <v>0</v>
      </c>
      <c r="E21" s="148">
        <v>5</v>
      </c>
      <c r="F21" s="148">
        <v>0</v>
      </c>
      <c r="G21" s="148">
        <v>0</v>
      </c>
      <c r="H21" s="148">
        <v>3</v>
      </c>
      <c r="I21" s="148">
        <v>0</v>
      </c>
      <c r="J21" s="148">
        <v>0</v>
      </c>
      <c r="K21" s="148">
        <v>0</v>
      </c>
      <c r="L21" s="148">
        <v>0</v>
      </c>
      <c r="M21" s="148">
        <v>0</v>
      </c>
      <c r="N21" s="148">
        <v>0</v>
      </c>
      <c r="O21" s="148">
        <v>1</v>
      </c>
      <c r="P21" s="148">
        <v>0</v>
      </c>
      <c r="Q21" s="148">
        <v>1</v>
      </c>
      <c r="R21" s="148">
        <v>0</v>
      </c>
      <c r="S21" s="148">
        <v>19</v>
      </c>
      <c r="T21" s="148">
        <v>10</v>
      </c>
      <c r="U21" s="148">
        <v>0</v>
      </c>
      <c r="V21" s="148">
        <v>0</v>
      </c>
      <c r="W21" s="148">
        <v>0</v>
      </c>
      <c r="X21" s="148">
        <v>0</v>
      </c>
      <c r="Y21" s="148">
        <v>2</v>
      </c>
      <c r="Z21" s="148">
        <v>0</v>
      </c>
      <c r="AA21" s="148">
        <v>0</v>
      </c>
      <c r="AB21" s="148">
        <v>0</v>
      </c>
      <c r="AC21" s="148">
        <v>9</v>
      </c>
      <c r="AD21" s="148">
        <v>1</v>
      </c>
      <c r="AE21" s="148">
        <v>0</v>
      </c>
      <c r="AF21" s="148">
        <v>0</v>
      </c>
      <c r="AG21" s="148">
        <v>6</v>
      </c>
      <c r="AH21" s="148">
        <v>8</v>
      </c>
      <c r="AI21" s="148">
        <v>0</v>
      </c>
      <c r="AJ21" s="148">
        <v>6</v>
      </c>
      <c r="AK21" s="148">
        <v>0</v>
      </c>
      <c r="AL21" s="148">
        <v>1</v>
      </c>
      <c r="AM21" s="148">
        <v>5</v>
      </c>
      <c r="AN21" s="148">
        <v>2</v>
      </c>
      <c r="AO21" s="148">
        <v>1</v>
      </c>
      <c r="AP21" s="148">
        <v>3</v>
      </c>
    </row>
    <row r="22" spans="1:42" customFormat="1" ht="15.6" x14ac:dyDescent="0.3">
      <c r="A22" s="171" t="s">
        <v>57</v>
      </c>
      <c r="B22" s="172">
        <v>42</v>
      </c>
      <c r="C22" s="148">
        <v>0</v>
      </c>
      <c r="D22" s="148">
        <v>0</v>
      </c>
      <c r="E22" s="148">
        <v>1</v>
      </c>
      <c r="F22" s="148">
        <v>0</v>
      </c>
      <c r="G22" s="148">
        <v>0</v>
      </c>
      <c r="H22" s="148">
        <v>2</v>
      </c>
      <c r="I22" s="148">
        <v>0</v>
      </c>
      <c r="J22" s="148">
        <v>1</v>
      </c>
      <c r="K22" s="148">
        <v>0</v>
      </c>
      <c r="L22" s="148">
        <v>0</v>
      </c>
      <c r="M22" s="148">
        <v>0</v>
      </c>
      <c r="N22" s="148">
        <v>0</v>
      </c>
      <c r="O22" s="148">
        <v>0</v>
      </c>
      <c r="P22" s="148">
        <v>0</v>
      </c>
      <c r="Q22" s="148">
        <v>1</v>
      </c>
      <c r="R22" s="148">
        <v>0</v>
      </c>
      <c r="S22" s="148">
        <v>17</v>
      </c>
      <c r="T22" s="148">
        <v>2</v>
      </c>
      <c r="U22" s="148">
        <v>0</v>
      </c>
      <c r="V22" s="148">
        <v>0</v>
      </c>
      <c r="W22" s="148">
        <v>0</v>
      </c>
      <c r="X22" s="148">
        <v>0</v>
      </c>
      <c r="Y22" s="148">
        <v>0</v>
      </c>
      <c r="Z22" s="148">
        <v>0</v>
      </c>
      <c r="AA22" s="148">
        <v>0</v>
      </c>
      <c r="AB22" s="148">
        <v>0</v>
      </c>
      <c r="AC22" s="148">
        <v>7</v>
      </c>
      <c r="AD22" s="148">
        <v>1</v>
      </c>
      <c r="AE22" s="148">
        <v>1</v>
      </c>
      <c r="AF22" s="148">
        <v>0</v>
      </c>
      <c r="AG22" s="148">
        <v>1</v>
      </c>
      <c r="AH22" s="148">
        <v>2</v>
      </c>
      <c r="AI22" s="148">
        <v>0</v>
      </c>
      <c r="AJ22" s="148">
        <v>3</v>
      </c>
      <c r="AK22" s="148">
        <v>0</v>
      </c>
      <c r="AL22" s="148">
        <v>3</v>
      </c>
      <c r="AM22" s="148">
        <v>0</v>
      </c>
      <c r="AN22" s="148">
        <v>0</v>
      </c>
      <c r="AO22" s="148">
        <v>0</v>
      </c>
      <c r="AP22" s="148">
        <v>0</v>
      </c>
    </row>
    <row r="23" spans="1:42" customFormat="1" ht="15.6" x14ac:dyDescent="0.3">
      <c r="A23" s="171" t="s">
        <v>58</v>
      </c>
      <c r="B23" s="172">
        <v>66</v>
      </c>
      <c r="C23" s="148">
        <v>0</v>
      </c>
      <c r="D23" s="148">
        <v>0</v>
      </c>
      <c r="E23" s="148">
        <v>0</v>
      </c>
      <c r="F23" s="148">
        <v>1</v>
      </c>
      <c r="G23" s="148">
        <v>0</v>
      </c>
      <c r="H23" s="148">
        <v>1</v>
      </c>
      <c r="I23" s="148">
        <v>0</v>
      </c>
      <c r="J23" s="148">
        <v>2</v>
      </c>
      <c r="K23" s="148">
        <v>1</v>
      </c>
      <c r="L23" s="148">
        <v>0</v>
      </c>
      <c r="M23" s="148">
        <v>0</v>
      </c>
      <c r="N23" s="148">
        <v>0</v>
      </c>
      <c r="O23" s="148">
        <v>0</v>
      </c>
      <c r="P23" s="148">
        <v>0</v>
      </c>
      <c r="Q23" s="148">
        <v>0</v>
      </c>
      <c r="R23" s="148">
        <v>0</v>
      </c>
      <c r="S23" s="148">
        <v>29</v>
      </c>
      <c r="T23" s="148">
        <v>2</v>
      </c>
      <c r="U23" s="148">
        <v>0</v>
      </c>
      <c r="V23" s="148">
        <v>0</v>
      </c>
      <c r="W23" s="148">
        <v>1</v>
      </c>
      <c r="X23" s="148">
        <v>0</v>
      </c>
      <c r="Y23" s="148">
        <v>0</v>
      </c>
      <c r="Z23" s="148">
        <v>0</v>
      </c>
      <c r="AA23" s="148">
        <v>0</v>
      </c>
      <c r="AB23" s="148">
        <v>0</v>
      </c>
      <c r="AC23" s="148">
        <v>8</v>
      </c>
      <c r="AD23" s="148">
        <v>0</v>
      </c>
      <c r="AE23" s="148">
        <v>3</v>
      </c>
      <c r="AF23" s="148">
        <v>0</v>
      </c>
      <c r="AG23" s="148">
        <v>10</v>
      </c>
      <c r="AH23" s="148">
        <v>3</v>
      </c>
      <c r="AI23" s="148">
        <v>0</v>
      </c>
      <c r="AJ23" s="148">
        <v>1</v>
      </c>
      <c r="AK23" s="148">
        <v>0</v>
      </c>
      <c r="AL23" s="148">
        <v>0</v>
      </c>
      <c r="AM23" s="148">
        <v>2</v>
      </c>
      <c r="AN23" s="148">
        <v>0</v>
      </c>
      <c r="AO23" s="148">
        <v>1</v>
      </c>
      <c r="AP23" s="148">
        <v>1</v>
      </c>
    </row>
    <row r="24" spans="1:42" customFormat="1" ht="15.6" x14ac:dyDescent="0.3">
      <c r="A24" s="171" t="s">
        <v>59</v>
      </c>
      <c r="B24" s="172">
        <v>22</v>
      </c>
      <c r="C24" s="148">
        <v>0</v>
      </c>
      <c r="D24" s="148">
        <v>0</v>
      </c>
      <c r="E24" s="148">
        <v>0</v>
      </c>
      <c r="F24" s="148">
        <v>1</v>
      </c>
      <c r="G24" s="148">
        <v>0</v>
      </c>
      <c r="H24" s="148">
        <v>0</v>
      </c>
      <c r="I24" s="148">
        <v>0</v>
      </c>
      <c r="J24" s="148">
        <v>3</v>
      </c>
      <c r="K24" s="148">
        <v>0</v>
      </c>
      <c r="L24" s="148">
        <v>0</v>
      </c>
      <c r="M24" s="148">
        <v>0</v>
      </c>
      <c r="N24" s="148">
        <v>0</v>
      </c>
      <c r="O24" s="148">
        <v>1</v>
      </c>
      <c r="P24" s="148">
        <v>0</v>
      </c>
      <c r="Q24" s="148">
        <v>0</v>
      </c>
      <c r="R24" s="148">
        <v>1</v>
      </c>
      <c r="S24" s="148">
        <v>3</v>
      </c>
      <c r="T24" s="148">
        <v>0</v>
      </c>
      <c r="U24" s="148">
        <v>0</v>
      </c>
      <c r="V24" s="148">
        <v>0</v>
      </c>
      <c r="W24" s="148">
        <v>1</v>
      </c>
      <c r="X24" s="148">
        <v>0</v>
      </c>
      <c r="Y24" s="148">
        <v>0</v>
      </c>
      <c r="Z24" s="148">
        <v>0</v>
      </c>
      <c r="AA24" s="148">
        <v>0</v>
      </c>
      <c r="AB24" s="148">
        <v>0</v>
      </c>
      <c r="AC24" s="148">
        <v>3</v>
      </c>
      <c r="AD24" s="148">
        <v>0</v>
      </c>
      <c r="AE24" s="148">
        <v>0</v>
      </c>
      <c r="AF24" s="148">
        <v>0</v>
      </c>
      <c r="AG24" s="148">
        <v>2</v>
      </c>
      <c r="AH24" s="148">
        <v>2</v>
      </c>
      <c r="AI24" s="148">
        <v>0</v>
      </c>
      <c r="AJ24" s="148">
        <v>4</v>
      </c>
      <c r="AK24" s="148">
        <v>0</v>
      </c>
      <c r="AL24" s="148">
        <v>0</v>
      </c>
      <c r="AM24" s="148">
        <v>1</v>
      </c>
      <c r="AN24" s="148">
        <v>0</v>
      </c>
      <c r="AO24" s="148">
        <v>0</v>
      </c>
      <c r="AP24" s="148">
        <v>0</v>
      </c>
    </row>
    <row r="25" spans="1:42" customFormat="1" ht="15.6" x14ac:dyDescent="0.3">
      <c r="A25" s="171" t="s">
        <v>60</v>
      </c>
      <c r="B25" s="172">
        <v>117</v>
      </c>
      <c r="C25" s="148">
        <v>0</v>
      </c>
      <c r="D25" s="148">
        <v>0</v>
      </c>
      <c r="E25" s="148">
        <v>5</v>
      </c>
      <c r="F25" s="148">
        <v>0</v>
      </c>
      <c r="G25" s="148">
        <v>0</v>
      </c>
      <c r="H25" s="148">
        <v>9</v>
      </c>
      <c r="I25" s="148">
        <v>0</v>
      </c>
      <c r="J25" s="148">
        <v>0</v>
      </c>
      <c r="K25" s="148">
        <v>1</v>
      </c>
      <c r="L25" s="148">
        <v>0</v>
      </c>
      <c r="M25" s="148">
        <v>1</v>
      </c>
      <c r="N25" s="148">
        <v>0</v>
      </c>
      <c r="O25" s="148">
        <v>0</v>
      </c>
      <c r="P25" s="148">
        <v>0</v>
      </c>
      <c r="Q25" s="148">
        <v>6</v>
      </c>
      <c r="R25" s="148">
        <v>0</v>
      </c>
      <c r="S25" s="148">
        <v>43</v>
      </c>
      <c r="T25" s="148">
        <v>5</v>
      </c>
      <c r="U25" s="148">
        <v>1</v>
      </c>
      <c r="V25" s="148">
        <v>0</v>
      </c>
      <c r="W25" s="148">
        <v>0</v>
      </c>
      <c r="X25" s="148">
        <v>0</v>
      </c>
      <c r="Y25" s="148">
        <v>0</v>
      </c>
      <c r="Z25" s="148">
        <v>0</v>
      </c>
      <c r="AA25" s="148">
        <v>0</v>
      </c>
      <c r="AB25" s="148">
        <v>0</v>
      </c>
      <c r="AC25" s="148">
        <v>11</v>
      </c>
      <c r="AD25" s="148">
        <v>0</v>
      </c>
      <c r="AE25" s="148">
        <v>4</v>
      </c>
      <c r="AF25" s="148">
        <v>0</v>
      </c>
      <c r="AG25" s="148">
        <v>11</v>
      </c>
      <c r="AH25" s="148">
        <v>3</v>
      </c>
      <c r="AI25" s="148">
        <v>0</v>
      </c>
      <c r="AJ25" s="148">
        <v>6</v>
      </c>
      <c r="AK25" s="148">
        <v>0</v>
      </c>
      <c r="AL25" s="148">
        <v>0</v>
      </c>
      <c r="AM25" s="148">
        <v>3</v>
      </c>
      <c r="AN25" s="148">
        <v>1</v>
      </c>
      <c r="AO25" s="148">
        <v>1</v>
      </c>
      <c r="AP25" s="148">
        <v>6</v>
      </c>
    </row>
    <row r="26" spans="1:42" customFormat="1" ht="15.6" x14ac:dyDescent="0.3">
      <c r="A26" s="171" t="s">
        <v>61</v>
      </c>
      <c r="B26" s="172">
        <v>105</v>
      </c>
      <c r="C26" s="148">
        <v>0</v>
      </c>
      <c r="D26" s="148">
        <v>0</v>
      </c>
      <c r="E26" s="148">
        <v>0</v>
      </c>
      <c r="F26" s="148">
        <v>0</v>
      </c>
      <c r="G26" s="148">
        <v>1</v>
      </c>
      <c r="H26" s="148">
        <v>3</v>
      </c>
      <c r="I26" s="148">
        <v>0</v>
      </c>
      <c r="J26" s="148">
        <v>0</v>
      </c>
      <c r="K26" s="148">
        <v>0</v>
      </c>
      <c r="L26" s="148">
        <v>0</v>
      </c>
      <c r="M26" s="148">
        <v>0</v>
      </c>
      <c r="N26" s="148">
        <v>0</v>
      </c>
      <c r="O26" s="148">
        <v>0</v>
      </c>
      <c r="P26" s="148">
        <v>0</v>
      </c>
      <c r="Q26" s="148">
        <v>1</v>
      </c>
      <c r="R26" s="148">
        <v>0</v>
      </c>
      <c r="S26" s="148">
        <v>66</v>
      </c>
      <c r="T26" s="148">
        <v>6</v>
      </c>
      <c r="U26" s="148">
        <v>1</v>
      </c>
      <c r="V26" s="148">
        <v>0</v>
      </c>
      <c r="W26" s="148">
        <v>0</v>
      </c>
      <c r="X26" s="148">
        <v>0</v>
      </c>
      <c r="Y26" s="148">
        <v>0</v>
      </c>
      <c r="Z26" s="148">
        <v>1</v>
      </c>
      <c r="AA26" s="148">
        <v>0</v>
      </c>
      <c r="AB26" s="148">
        <v>0</v>
      </c>
      <c r="AC26" s="148">
        <v>6</v>
      </c>
      <c r="AD26" s="148">
        <v>1</v>
      </c>
      <c r="AE26" s="148">
        <v>1</v>
      </c>
      <c r="AF26" s="148">
        <v>0</v>
      </c>
      <c r="AG26" s="148">
        <v>8</v>
      </c>
      <c r="AH26" s="148">
        <v>2</v>
      </c>
      <c r="AI26" s="148">
        <v>0</v>
      </c>
      <c r="AJ26" s="148">
        <v>3</v>
      </c>
      <c r="AK26" s="148">
        <v>1</v>
      </c>
      <c r="AL26" s="148">
        <v>0</v>
      </c>
      <c r="AM26" s="148">
        <v>3</v>
      </c>
      <c r="AN26" s="148">
        <v>0</v>
      </c>
      <c r="AO26" s="148">
        <v>0</v>
      </c>
      <c r="AP26" s="148">
        <v>1</v>
      </c>
    </row>
    <row r="27" spans="1:42" customFormat="1" ht="15.6" x14ac:dyDescent="0.3">
      <c r="A27" s="171" t="s">
        <v>62</v>
      </c>
      <c r="B27" s="172">
        <v>125</v>
      </c>
      <c r="C27" s="148">
        <v>0</v>
      </c>
      <c r="D27" s="148">
        <v>0</v>
      </c>
      <c r="E27" s="148">
        <v>3</v>
      </c>
      <c r="F27" s="148">
        <v>1</v>
      </c>
      <c r="G27" s="148">
        <v>0</v>
      </c>
      <c r="H27" s="148">
        <v>6</v>
      </c>
      <c r="I27" s="148">
        <v>0</v>
      </c>
      <c r="J27" s="148">
        <v>1</v>
      </c>
      <c r="K27" s="148">
        <v>0</v>
      </c>
      <c r="L27" s="148">
        <v>0</v>
      </c>
      <c r="M27" s="148">
        <v>0</v>
      </c>
      <c r="N27" s="148">
        <v>0</v>
      </c>
      <c r="O27" s="148">
        <v>0</v>
      </c>
      <c r="P27" s="148">
        <v>2</v>
      </c>
      <c r="Q27" s="148">
        <v>2</v>
      </c>
      <c r="R27" s="148">
        <v>0</v>
      </c>
      <c r="S27" s="148">
        <v>61</v>
      </c>
      <c r="T27" s="148">
        <v>3</v>
      </c>
      <c r="U27" s="148">
        <v>0</v>
      </c>
      <c r="V27" s="148">
        <v>0</v>
      </c>
      <c r="W27" s="148">
        <v>0</v>
      </c>
      <c r="X27" s="148">
        <v>1</v>
      </c>
      <c r="Y27" s="148">
        <v>0</v>
      </c>
      <c r="Z27" s="148">
        <v>0</v>
      </c>
      <c r="AA27" s="148">
        <v>0</v>
      </c>
      <c r="AB27" s="148">
        <v>0</v>
      </c>
      <c r="AC27" s="148">
        <v>5</v>
      </c>
      <c r="AD27" s="148">
        <v>0</v>
      </c>
      <c r="AE27" s="148">
        <v>2</v>
      </c>
      <c r="AF27" s="148">
        <v>0</v>
      </c>
      <c r="AG27" s="148">
        <v>13</v>
      </c>
      <c r="AH27" s="148">
        <v>7</v>
      </c>
      <c r="AI27" s="148">
        <v>0</v>
      </c>
      <c r="AJ27" s="148">
        <v>10</v>
      </c>
      <c r="AK27" s="148">
        <v>0</v>
      </c>
      <c r="AL27" s="148">
        <v>0</v>
      </c>
      <c r="AM27" s="148">
        <v>4</v>
      </c>
      <c r="AN27" s="148">
        <v>3</v>
      </c>
      <c r="AO27" s="148">
        <v>1</v>
      </c>
      <c r="AP27" s="148">
        <v>0</v>
      </c>
    </row>
    <row r="28" spans="1:42" customFormat="1" ht="15.6" x14ac:dyDescent="0.3">
      <c r="A28" s="171" t="s">
        <v>63</v>
      </c>
      <c r="B28" s="172">
        <v>139</v>
      </c>
      <c r="C28" s="148">
        <v>0</v>
      </c>
      <c r="D28" s="148">
        <v>0</v>
      </c>
      <c r="E28" s="148">
        <v>2</v>
      </c>
      <c r="F28" s="148">
        <v>1</v>
      </c>
      <c r="G28" s="148">
        <v>0</v>
      </c>
      <c r="H28" s="148">
        <v>8</v>
      </c>
      <c r="I28" s="148">
        <v>0</v>
      </c>
      <c r="J28" s="148">
        <v>1</v>
      </c>
      <c r="K28" s="148">
        <v>0</v>
      </c>
      <c r="L28" s="148">
        <v>0</v>
      </c>
      <c r="M28" s="148">
        <v>0</v>
      </c>
      <c r="N28" s="148">
        <v>0</v>
      </c>
      <c r="O28" s="148">
        <v>0</v>
      </c>
      <c r="P28" s="148">
        <v>0</v>
      </c>
      <c r="Q28" s="148">
        <v>3</v>
      </c>
      <c r="R28" s="148">
        <v>0</v>
      </c>
      <c r="S28" s="148">
        <v>62</v>
      </c>
      <c r="T28" s="148">
        <v>6</v>
      </c>
      <c r="U28" s="148">
        <v>1</v>
      </c>
      <c r="V28" s="148">
        <v>4</v>
      </c>
      <c r="W28" s="148">
        <v>0</v>
      </c>
      <c r="X28" s="148">
        <v>2</v>
      </c>
      <c r="Y28" s="148">
        <v>0</v>
      </c>
      <c r="Z28" s="148">
        <v>0</v>
      </c>
      <c r="AA28" s="148">
        <v>0</v>
      </c>
      <c r="AB28" s="148">
        <v>0</v>
      </c>
      <c r="AC28" s="148">
        <v>13</v>
      </c>
      <c r="AD28" s="148">
        <v>0</v>
      </c>
      <c r="AE28" s="148">
        <v>2</v>
      </c>
      <c r="AF28" s="148">
        <v>1</v>
      </c>
      <c r="AG28" s="148">
        <v>11</v>
      </c>
      <c r="AH28" s="148">
        <v>6</v>
      </c>
      <c r="AI28" s="148">
        <v>0</v>
      </c>
      <c r="AJ28" s="148">
        <v>3</v>
      </c>
      <c r="AK28" s="148">
        <v>0</v>
      </c>
      <c r="AL28" s="148">
        <v>1</v>
      </c>
      <c r="AM28" s="148">
        <v>7</v>
      </c>
      <c r="AN28" s="148">
        <v>0</v>
      </c>
      <c r="AO28" s="148">
        <v>1</v>
      </c>
      <c r="AP28" s="148">
        <v>4</v>
      </c>
    </row>
    <row r="29" spans="1:42" customFormat="1" ht="15.6" x14ac:dyDescent="0.3">
      <c r="A29" s="171" t="s">
        <v>64</v>
      </c>
      <c r="B29" s="172">
        <v>31</v>
      </c>
      <c r="C29" s="148">
        <v>0</v>
      </c>
      <c r="D29" s="148">
        <v>0</v>
      </c>
      <c r="E29" s="148">
        <v>0</v>
      </c>
      <c r="F29" s="148">
        <v>0</v>
      </c>
      <c r="G29" s="148">
        <v>0</v>
      </c>
      <c r="H29" s="148">
        <v>2</v>
      </c>
      <c r="I29" s="148">
        <v>0</v>
      </c>
      <c r="J29" s="148">
        <v>0</v>
      </c>
      <c r="K29" s="148">
        <v>1</v>
      </c>
      <c r="L29" s="148">
        <v>1</v>
      </c>
      <c r="M29" s="148">
        <v>0</v>
      </c>
      <c r="N29" s="148">
        <v>0</v>
      </c>
      <c r="O29" s="148">
        <v>0</v>
      </c>
      <c r="P29" s="148">
        <v>0</v>
      </c>
      <c r="Q29" s="148">
        <v>0</v>
      </c>
      <c r="R29" s="148">
        <v>1</v>
      </c>
      <c r="S29" s="148">
        <v>7</v>
      </c>
      <c r="T29" s="148">
        <v>2</v>
      </c>
      <c r="U29" s="148">
        <v>0</v>
      </c>
      <c r="V29" s="148">
        <v>0</v>
      </c>
      <c r="W29" s="148">
        <v>0</v>
      </c>
      <c r="X29" s="148">
        <v>0</v>
      </c>
      <c r="Y29" s="148">
        <v>0</v>
      </c>
      <c r="Z29" s="148">
        <v>0</v>
      </c>
      <c r="AA29" s="148">
        <v>0</v>
      </c>
      <c r="AB29" s="148">
        <v>0</v>
      </c>
      <c r="AC29" s="148">
        <v>6</v>
      </c>
      <c r="AD29" s="148">
        <v>1</v>
      </c>
      <c r="AE29" s="148">
        <v>0</v>
      </c>
      <c r="AF29" s="148">
        <v>0</v>
      </c>
      <c r="AG29" s="148">
        <v>1</v>
      </c>
      <c r="AH29" s="148">
        <v>3</v>
      </c>
      <c r="AI29" s="148">
        <v>3</v>
      </c>
      <c r="AJ29" s="148">
        <v>1</v>
      </c>
      <c r="AK29" s="148">
        <v>0</v>
      </c>
      <c r="AL29" s="148">
        <v>1</v>
      </c>
      <c r="AM29" s="148">
        <v>0</v>
      </c>
      <c r="AN29" s="148">
        <v>0</v>
      </c>
      <c r="AO29" s="148">
        <v>1</v>
      </c>
      <c r="AP29" s="148">
        <v>0</v>
      </c>
    </row>
    <row r="30" spans="1:42" customFormat="1" ht="15.6" x14ac:dyDescent="0.3">
      <c r="A30" s="171" t="s">
        <v>65</v>
      </c>
      <c r="B30" s="172">
        <v>104</v>
      </c>
      <c r="C30" s="148">
        <v>0</v>
      </c>
      <c r="D30" s="148">
        <v>0</v>
      </c>
      <c r="E30" s="148">
        <v>2</v>
      </c>
      <c r="F30" s="148">
        <v>0</v>
      </c>
      <c r="G30" s="148">
        <v>0</v>
      </c>
      <c r="H30" s="148">
        <v>4</v>
      </c>
      <c r="I30" s="148">
        <v>0</v>
      </c>
      <c r="J30" s="148">
        <v>2</v>
      </c>
      <c r="K30" s="148">
        <v>0</v>
      </c>
      <c r="L30" s="148">
        <v>0</v>
      </c>
      <c r="M30" s="148">
        <v>0</v>
      </c>
      <c r="N30" s="148">
        <v>0</v>
      </c>
      <c r="O30" s="148">
        <v>0</v>
      </c>
      <c r="P30" s="148">
        <v>0</v>
      </c>
      <c r="Q30" s="148">
        <v>2</v>
      </c>
      <c r="R30" s="148">
        <v>3</v>
      </c>
      <c r="S30" s="148">
        <v>28</v>
      </c>
      <c r="T30" s="148">
        <v>5</v>
      </c>
      <c r="U30" s="148">
        <v>0</v>
      </c>
      <c r="V30" s="148">
        <v>0</v>
      </c>
      <c r="W30" s="148">
        <v>0</v>
      </c>
      <c r="X30" s="148">
        <v>0</v>
      </c>
      <c r="Y30" s="148">
        <v>3</v>
      </c>
      <c r="Z30" s="148">
        <v>0</v>
      </c>
      <c r="AA30" s="148">
        <v>1</v>
      </c>
      <c r="AB30" s="148">
        <v>1</v>
      </c>
      <c r="AC30" s="148">
        <v>18</v>
      </c>
      <c r="AD30" s="148">
        <v>0</v>
      </c>
      <c r="AE30" s="148">
        <v>2</v>
      </c>
      <c r="AF30" s="148">
        <v>0</v>
      </c>
      <c r="AG30" s="148">
        <v>9</v>
      </c>
      <c r="AH30" s="148">
        <v>9</v>
      </c>
      <c r="AI30" s="148">
        <v>0</v>
      </c>
      <c r="AJ30" s="148">
        <v>8</v>
      </c>
      <c r="AK30" s="148">
        <v>0</v>
      </c>
      <c r="AL30" s="148">
        <v>0</v>
      </c>
      <c r="AM30" s="148">
        <v>2</v>
      </c>
      <c r="AN30" s="148">
        <v>2</v>
      </c>
      <c r="AO30" s="148">
        <v>0</v>
      </c>
      <c r="AP30" s="148">
        <v>3</v>
      </c>
    </row>
    <row r="31" spans="1:42" customFormat="1" ht="15.6" x14ac:dyDescent="0.3">
      <c r="A31" s="171" t="s">
        <v>66</v>
      </c>
      <c r="B31" s="172">
        <v>151</v>
      </c>
      <c r="C31" s="148">
        <v>0</v>
      </c>
      <c r="D31" s="148">
        <v>1</v>
      </c>
      <c r="E31" s="148">
        <v>4</v>
      </c>
      <c r="F31" s="148">
        <v>2</v>
      </c>
      <c r="G31" s="148">
        <v>1</v>
      </c>
      <c r="H31" s="148">
        <v>5</v>
      </c>
      <c r="I31" s="148">
        <v>0</v>
      </c>
      <c r="J31" s="148">
        <v>2</v>
      </c>
      <c r="K31" s="148">
        <v>0</v>
      </c>
      <c r="L31" s="148">
        <v>0</v>
      </c>
      <c r="M31" s="148">
        <v>0</v>
      </c>
      <c r="N31" s="148">
        <v>0</v>
      </c>
      <c r="O31" s="148">
        <v>2</v>
      </c>
      <c r="P31" s="148">
        <v>0</v>
      </c>
      <c r="Q31" s="148">
        <v>1</v>
      </c>
      <c r="R31" s="148">
        <v>1</v>
      </c>
      <c r="S31" s="148">
        <v>31</v>
      </c>
      <c r="T31" s="148">
        <v>10</v>
      </c>
      <c r="U31" s="148">
        <v>0</v>
      </c>
      <c r="V31" s="148">
        <v>0</v>
      </c>
      <c r="W31" s="148">
        <v>0</v>
      </c>
      <c r="X31" s="148">
        <v>2</v>
      </c>
      <c r="Y31" s="148">
        <v>3</v>
      </c>
      <c r="Z31" s="148">
        <v>0</v>
      </c>
      <c r="AA31" s="148">
        <v>0</v>
      </c>
      <c r="AB31" s="148">
        <v>2</v>
      </c>
      <c r="AC31" s="148">
        <v>9</v>
      </c>
      <c r="AD31" s="148">
        <v>0</v>
      </c>
      <c r="AE31" s="148">
        <v>3</v>
      </c>
      <c r="AF31" s="148">
        <v>0</v>
      </c>
      <c r="AG31" s="148">
        <v>6</v>
      </c>
      <c r="AH31" s="148">
        <v>37</v>
      </c>
      <c r="AI31" s="148">
        <v>1</v>
      </c>
      <c r="AJ31" s="148">
        <v>5</v>
      </c>
      <c r="AK31" s="148">
        <v>0</v>
      </c>
      <c r="AL31" s="148">
        <v>3</v>
      </c>
      <c r="AM31" s="148">
        <v>11</v>
      </c>
      <c r="AN31" s="148">
        <v>3</v>
      </c>
      <c r="AO31" s="148">
        <v>0</v>
      </c>
      <c r="AP31" s="148">
        <v>6</v>
      </c>
    </row>
    <row r="32" spans="1:42" customFormat="1" ht="15.6" x14ac:dyDescent="0.3">
      <c r="A32" s="171" t="s">
        <v>67</v>
      </c>
      <c r="B32" s="172">
        <v>48</v>
      </c>
      <c r="C32" s="148">
        <v>0</v>
      </c>
      <c r="D32" s="148">
        <v>1</v>
      </c>
      <c r="E32" s="148">
        <v>1</v>
      </c>
      <c r="F32" s="148">
        <v>0</v>
      </c>
      <c r="G32" s="148">
        <v>1</v>
      </c>
      <c r="H32" s="148">
        <v>2</v>
      </c>
      <c r="I32" s="148">
        <v>0</v>
      </c>
      <c r="J32" s="148">
        <v>1</v>
      </c>
      <c r="K32" s="148">
        <v>0</v>
      </c>
      <c r="L32" s="148">
        <v>0</v>
      </c>
      <c r="M32" s="148">
        <v>1</v>
      </c>
      <c r="N32" s="148">
        <v>0</v>
      </c>
      <c r="O32" s="148">
        <v>0</v>
      </c>
      <c r="P32" s="148">
        <v>1</v>
      </c>
      <c r="Q32" s="148">
        <v>0</v>
      </c>
      <c r="R32" s="148">
        <v>0</v>
      </c>
      <c r="S32" s="148">
        <v>16</v>
      </c>
      <c r="T32" s="148">
        <v>5</v>
      </c>
      <c r="U32" s="148">
        <v>0</v>
      </c>
      <c r="V32" s="148">
        <v>0</v>
      </c>
      <c r="W32" s="148">
        <v>0</v>
      </c>
      <c r="X32" s="148">
        <v>0</v>
      </c>
      <c r="Y32" s="148">
        <v>0</v>
      </c>
      <c r="Z32" s="148">
        <v>0</v>
      </c>
      <c r="AA32" s="148">
        <v>0</v>
      </c>
      <c r="AB32" s="148">
        <v>0</v>
      </c>
      <c r="AC32" s="148">
        <v>3</v>
      </c>
      <c r="AD32" s="148">
        <v>0</v>
      </c>
      <c r="AE32" s="148">
        <v>1</v>
      </c>
      <c r="AF32" s="148">
        <v>0</v>
      </c>
      <c r="AG32" s="148">
        <v>3</v>
      </c>
      <c r="AH32" s="148">
        <v>7</v>
      </c>
      <c r="AI32" s="148">
        <v>0</v>
      </c>
      <c r="AJ32" s="148">
        <v>2</v>
      </c>
      <c r="AK32" s="148">
        <v>0</v>
      </c>
      <c r="AL32" s="148">
        <v>0</v>
      </c>
      <c r="AM32" s="148">
        <v>1</v>
      </c>
      <c r="AN32" s="148">
        <v>0</v>
      </c>
      <c r="AO32" s="148">
        <v>0</v>
      </c>
      <c r="AP32" s="148">
        <v>2</v>
      </c>
    </row>
    <row r="33" spans="1:42" customFormat="1" ht="15.6" x14ac:dyDescent="0.3">
      <c r="A33" s="171" t="s">
        <v>68</v>
      </c>
      <c r="B33" s="172">
        <v>231</v>
      </c>
      <c r="C33" s="148">
        <v>0</v>
      </c>
      <c r="D33" s="148">
        <v>0</v>
      </c>
      <c r="E33" s="148">
        <v>8</v>
      </c>
      <c r="F33" s="148">
        <v>2</v>
      </c>
      <c r="G33" s="148">
        <v>1</v>
      </c>
      <c r="H33" s="148">
        <v>31</v>
      </c>
      <c r="I33" s="148">
        <v>0</v>
      </c>
      <c r="J33" s="148">
        <v>3</v>
      </c>
      <c r="K33" s="148">
        <v>0</v>
      </c>
      <c r="L33" s="148">
        <v>0</v>
      </c>
      <c r="M33" s="148">
        <v>6</v>
      </c>
      <c r="N33" s="148">
        <v>0</v>
      </c>
      <c r="O33" s="148">
        <v>2</v>
      </c>
      <c r="P33" s="148">
        <v>2</v>
      </c>
      <c r="Q33" s="148">
        <v>4</v>
      </c>
      <c r="R33" s="148">
        <v>2</v>
      </c>
      <c r="S33" s="148">
        <v>49</v>
      </c>
      <c r="T33" s="148">
        <v>7</v>
      </c>
      <c r="U33" s="148">
        <v>2</v>
      </c>
      <c r="V33" s="148">
        <v>1</v>
      </c>
      <c r="W33" s="148">
        <v>4</v>
      </c>
      <c r="X33" s="148">
        <v>0</v>
      </c>
      <c r="Y33" s="148">
        <v>0</v>
      </c>
      <c r="Z33" s="148">
        <v>1</v>
      </c>
      <c r="AA33" s="148">
        <v>0</v>
      </c>
      <c r="AB33" s="148">
        <v>1</v>
      </c>
      <c r="AC33" s="148">
        <v>34</v>
      </c>
      <c r="AD33" s="148">
        <v>0</v>
      </c>
      <c r="AE33" s="148">
        <v>0</v>
      </c>
      <c r="AF33" s="148">
        <v>0</v>
      </c>
      <c r="AG33" s="148">
        <v>20</v>
      </c>
      <c r="AH33" s="148">
        <v>22</v>
      </c>
      <c r="AI33" s="148">
        <v>3</v>
      </c>
      <c r="AJ33" s="148">
        <v>16</v>
      </c>
      <c r="AK33" s="148">
        <v>0</v>
      </c>
      <c r="AL33" s="148">
        <v>2</v>
      </c>
      <c r="AM33" s="148">
        <v>3</v>
      </c>
      <c r="AN33" s="148">
        <v>2</v>
      </c>
      <c r="AO33" s="148">
        <v>1</v>
      </c>
      <c r="AP33" s="148">
        <v>2</v>
      </c>
    </row>
    <row r="34" spans="1:42" customFormat="1" ht="15.6" x14ac:dyDescent="0.3">
      <c r="A34" s="171" t="s">
        <v>69</v>
      </c>
      <c r="B34" s="172">
        <v>23</v>
      </c>
      <c r="C34" s="148">
        <v>0</v>
      </c>
      <c r="D34" s="148">
        <v>0</v>
      </c>
      <c r="E34" s="148">
        <v>0</v>
      </c>
      <c r="F34" s="148">
        <v>0</v>
      </c>
      <c r="G34" s="148">
        <v>0</v>
      </c>
      <c r="H34" s="148">
        <v>2</v>
      </c>
      <c r="I34" s="148">
        <v>0</v>
      </c>
      <c r="J34" s="148">
        <v>0</v>
      </c>
      <c r="K34" s="148">
        <v>0</v>
      </c>
      <c r="L34" s="148">
        <v>0</v>
      </c>
      <c r="M34" s="148">
        <v>0</v>
      </c>
      <c r="N34" s="148">
        <v>0</v>
      </c>
      <c r="O34" s="148">
        <v>0</v>
      </c>
      <c r="P34" s="148">
        <v>0</v>
      </c>
      <c r="Q34" s="148">
        <v>1</v>
      </c>
      <c r="R34" s="148">
        <v>0</v>
      </c>
      <c r="S34" s="148">
        <v>8</v>
      </c>
      <c r="T34" s="148">
        <v>0</v>
      </c>
      <c r="U34" s="148">
        <v>0</v>
      </c>
      <c r="V34" s="148">
        <v>0</v>
      </c>
      <c r="W34" s="148">
        <v>0</v>
      </c>
      <c r="X34" s="148">
        <v>0</v>
      </c>
      <c r="Y34" s="148">
        <v>0</v>
      </c>
      <c r="Z34" s="148">
        <v>0</v>
      </c>
      <c r="AA34" s="148">
        <v>0</v>
      </c>
      <c r="AB34" s="148">
        <v>0</v>
      </c>
      <c r="AC34" s="148">
        <v>2</v>
      </c>
      <c r="AD34" s="148">
        <v>0</v>
      </c>
      <c r="AE34" s="148">
        <v>0</v>
      </c>
      <c r="AF34" s="148">
        <v>0</v>
      </c>
      <c r="AG34" s="148">
        <v>2</v>
      </c>
      <c r="AH34" s="148">
        <v>1</v>
      </c>
      <c r="AI34" s="148">
        <v>0</v>
      </c>
      <c r="AJ34" s="148">
        <v>2</v>
      </c>
      <c r="AK34" s="148">
        <v>0</v>
      </c>
      <c r="AL34" s="148">
        <v>1</v>
      </c>
      <c r="AM34" s="148">
        <v>2</v>
      </c>
      <c r="AN34" s="148">
        <v>0</v>
      </c>
      <c r="AO34" s="148">
        <v>0</v>
      </c>
      <c r="AP34" s="148">
        <v>2</v>
      </c>
    </row>
    <row r="35" spans="1:42" customFormat="1" ht="15.6" x14ac:dyDescent="0.3">
      <c r="A35" s="171" t="s">
        <v>70</v>
      </c>
      <c r="B35" s="172">
        <v>110</v>
      </c>
      <c r="C35" s="148">
        <v>0</v>
      </c>
      <c r="D35" s="148">
        <v>0</v>
      </c>
      <c r="E35" s="148">
        <v>0</v>
      </c>
      <c r="F35" s="148">
        <v>0</v>
      </c>
      <c r="G35" s="148">
        <v>1</v>
      </c>
      <c r="H35" s="148">
        <v>1</v>
      </c>
      <c r="I35" s="148">
        <v>0</v>
      </c>
      <c r="J35" s="148">
        <v>0</v>
      </c>
      <c r="K35" s="148">
        <v>0</v>
      </c>
      <c r="L35" s="148">
        <v>0</v>
      </c>
      <c r="M35" s="148">
        <v>0</v>
      </c>
      <c r="N35" s="148">
        <v>0</v>
      </c>
      <c r="O35" s="148">
        <v>0</v>
      </c>
      <c r="P35" s="148">
        <v>0</v>
      </c>
      <c r="Q35" s="148">
        <v>1</v>
      </c>
      <c r="R35" s="148">
        <v>0</v>
      </c>
      <c r="S35" s="148">
        <v>61</v>
      </c>
      <c r="T35" s="148">
        <v>2</v>
      </c>
      <c r="U35" s="148">
        <v>1</v>
      </c>
      <c r="V35" s="148">
        <v>1</v>
      </c>
      <c r="W35" s="148">
        <v>0</v>
      </c>
      <c r="X35" s="148">
        <v>1</v>
      </c>
      <c r="Y35" s="148">
        <v>1</v>
      </c>
      <c r="Z35" s="148">
        <v>0</v>
      </c>
      <c r="AA35" s="148">
        <v>0</v>
      </c>
      <c r="AB35" s="148">
        <v>1</v>
      </c>
      <c r="AC35" s="148">
        <v>10</v>
      </c>
      <c r="AD35" s="148">
        <v>0</v>
      </c>
      <c r="AE35" s="148">
        <v>0</v>
      </c>
      <c r="AF35" s="148">
        <v>0</v>
      </c>
      <c r="AG35" s="148">
        <v>14</v>
      </c>
      <c r="AH35" s="148">
        <v>5</v>
      </c>
      <c r="AI35" s="148">
        <v>0</v>
      </c>
      <c r="AJ35" s="148">
        <v>3</v>
      </c>
      <c r="AK35" s="148">
        <v>0</v>
      </c>
      <c r="AL35" s="148">
        <v>0</v>
      </c>
      <c r="AM35" s="148">
        <v>1</v>
      </c>
      <c r="AN35" s="148">
        <v>2</v>
      </c>
      <c r="AO35" s="148">
        <v>1</v>
      </c>
      <c r="AP35" s="148">
        <v>3</v>
      </c>
    </row>
    <row r="36" spans="1:42" customFormat="1" ht="15.6" x14ac:dyDescent="0.3">
      <c r="A36" s="171" t="s">
        <v>71</v>
      </c>
      <c r="B36" s="172">
        <v>82</v>
      </c>
      <c r="C36" s="148">
        <v>0</v>
      </c>
      <c r="D36" s="148">
        <v>1</v>
      </c>
      <c r="E36" s="148">
        <v>1</v>
      </c>
      <c r="F36" s="148">
        <v>0</v>
      </c>
      <c r="G36" s="148">
        <v>2</v>
      </c>
      <c r="H36" s="148">
        <v>3</v>
      </c>
      <c r="I36" s="148">
        <v>0</v>
      </c>
      <c r="J36" s="148">
        <v>0</v>
      </c>
      <c r="K36" s="148">
        <v>0</v>
      </c>
      <c r="L36" s="148">
        <v>0</v>
      </c>
      <c r="M36" s="148">
        <v>1</v>
      </c>
      <c r="N36" s="148">
        <v>0</v>
      </c>
      <c r="O36" s="148">
        <v>0</v>
      </c>
      <c r="P36" s="148">
        <v>0</v>
      </c>
      <c r="Q36" s="148">
        <v>2</v>
      </c>
      <c r="R36" s="148">
        <v>2</v>
      </c>
      <c r="S36" s="148">
        <v>24</v>
      </c>
      <c r="T36" s="148">
        <v>7</v>
      </c>
      <c r="U36" s="148">
        <v>0</v>
      </c>
      <c r="V36" s="148">
        <v>0</v>
      </c>
      <c r="W36" s="148">
        <v>1</v>
      </c>
      <c r="X36" s="148">
        <v>0</v>
      </c>
      <c r="Y36" s="148">
        <v>1</v>
      </c>
      <c r="Z36" s="148">
        <v>0</v>
      </c>
      <c r="AA36" s="148">
        <v>0</v>
      </c>
      <c r="AB36" s="148">
        <v>0</v>
      </c>
      <c r="AC36" s="148">
        <v>19</v>
      </c>
      <c r="AD36" s="148">
        <v>2</v>
      </c>
      <c r="AE36" s="148">
        <v>1</v>
      </c>
      <c r="AF36" s="148">
        <v>0</v>
      </c>
      <c r="AG36" s="148">
        <v>3</v>
      </c>
      <c r="AH36" s="148">
        <v>2</v>
      </c>
      <c r="AI36" s="148">
        <v>1</v>
      </c>
      <c r="AJ36" s="148">
        <v>4</v>
      </c>
      <c r="AK36" s="148">
        <v>0</v>
      </c>
      <c r="AL36" s="148">
        <v>1</v>
      </c>
      <c r="AM36" s="148">
        <v>3</v>
      </c>
      <c r="AN36" s="148">
        <v>0</v>
      </c>
      <c r="AO36" s="148">
        <v>0</v>
      </c>
      <c r="AP36" s="148">
        <v>1</v>
      </c>
    </row>
    <row r="37" spans="1:42" customFormat="1" ht="15.6" x14ac:dyDescent="0.3">
      <c r="A37" s="171" t="s">
        <v>72</v>
      </c>
      <c r="B37" s="172">
        <v>225</v>
      </c>
      <c r="C37" s="148">
        <v>0</v>
      </c>
      <c r="D37" s="148">
        <v>0</v>
      </c>
      <c r="E37" s="148">
        <v>0</v>
      </c>
      <c r="F37" s="148">
        <v>1</v>
      </c>
      <c r="G37" s="148">
        <v>0</v>
      </c>
      <c r="H37" s="148">
        <v>10</v>
      </c>
      <c r="I37" s="148">
        <v>0</v>
      </c>
      <c r="J37" s="148">
        <v>0</v>
      </c>
      <c r="K37" s="148">
        <v>0</v>
      </c>
      <c r="L37" s="148">
        <v>0</v>
      </c>
      <c r="M37" s="148">
        <v>0</v>
      </c>
      <c r="N37" s="148">
        <v>0</v>
      </c>
      <c r="O37" s="148">
        <v>1</v>
      </c>
      <c r="P37" s="148">
        <v>0</v>
      </c>
      <c r="Q37" s="148">
        <v>2</v>
      </c>
      <c r="R37" s="148">
        <v>0</v>
      </c>
      <c r="S37" s="148">
        <v>130</v>
      </c>
      <c r="T37" s="148">
        <v>4</v>
      </c>
      <c r="U37" s="148">
        <v>1</v>
      </c>
      <c r="V37" s="148">
        <v>1</v>
      </c>
      <c r="W37" s="148">
        <v>1</v>
      </c>
      <c r="X37" s="148">
        <v>0</v>
      </c>
      <c r="Y37" s="148">
        <v>0</v>
      </c>
      <c r="Z37" s="148">
        <v>1</v>
      </c>
      <c r="AA37" s="148">
        <v>0</v>
      </c>
      <c r="AB37" s="148">
        <v>0</v>
      </c>
      <c r="AC37" s="148">
        <v>26</v>
      </c>
      <c r="AD37" s="148">
        <v>1</v>
      </c>
      <c r="AE37" s="148">
        <v>1</v>
      </c>
      <c r="AF37" s="148">
        <v>0</v>
      </c>
      <c r="AG37" s="148">
        <v>13</v>
      </c>
      <c r="AH37" s="148">
        <v>6</v>
      </c>
      <c r="AI37" s="148">
        <v>1</v>
      </c>
      <c r="AJ37" s="148">
        <v>12</v>
      </c>
      <c r="AK37" s="148">
        <v>0</v>
      </c>
      <c r="AL37" s="148">
        <v>0</v>
      </c>
      <c r="AM37" s="148">
        <v>3</v>
      </c>
      <c r="AN37" s="148">
        <v>2</v>
      </c>
      <c r="AO37" s="148">
        <v>3</v>
      </c>
      <c r="AP37" s="148">
        <v>5</v>
      </c>
    </row>
    <row r="38" spans="1:42" customFormat="1" ht="15.6" x14ac:dyDescent="0.3">
      <c r="A38" s="171" t="s">
        <v>73</v>
      </c>
      <c r="B38" s="172">
        <v>173</v>
      </c>
      <c r="C38" s="148">
        <v>0</v>
      </c>
      <c r="D38" s="148">
        <v>0</v>
      </c>
      <c r="E38" s="148">
        <v>1</v>
      </c>
      <c r="F38" s="148">
        <v>0</v>
      </c>
      <c r="G38" s="148">
        <v>4</v>
      </c>
      <c r="H38" s="148">
        <v>6</v>
      </c>
      <c r="I38" s="148">
        <v>0</v>
      </c>
      <c r="J38" s="148">
        <v>0</v>
      </c>
      <c r="K38" s="148">
        <v>0</v>
      </c>
      <c r="L38" s="148">
        <v>1</v>
      </c>
      <c r="M38" s="148">
        <v>0</v>
      </c>
      <c r="N38" s="148">
        <v>0</v>
      </c>
      <c r="O38" s="148">
        <v>0</v>
      </c>
      <c r="P38" s="148">
        <v>1</v>
      </c>
      <c r="Q38" s="148">
        <v>0</v>
      </c>
      <c r="R38" s="148">
        <v>0</v>
      </c>
      <c r="S38" s="148">
        <v>62</v>
      </c>
      <c r="T38" s="148">
        <v>8</v>
      </c>
      <c r="U38" s="148">
        <v>0</v>
      </c>
      <c r="V38" s="148">
        <v>0</v>
      </c>
      <c r="W38" s="148">
        <v>0</v>
      </c>
      <c r="X38" s="148">
        <v>0</v>
      </c>
      <c r="Y38" s="148">
        <v>1</v>
      </c>
      <c r="Z38" s="148">
        <v>1</v>
      </c>
      <c r="AA38" s="148">
        <v>0</v>
      </c>
      <c r="AB38" s="148">
        <v>0</v>
      </c>
      <c r="AC38" s="148">
        <v>31</v>
      </c>
      <c r="AD38" s="148">
        <v>0</v>
      </c>
      <c r="AE38" s="148">
        <v>4</v>
      </c>
      <c r="AF38" s="148">
        <v>3</v>
      </c>
      <c r="AG38" s="148">
        <v>10</v>
      </c>
      <c r="AH38" s="148">
        <v>9</v>
      </c>
      <c r="AI38" s="148">
        <v>1</v>
      </c>
      <c r="AJ38" s="148">
        <v>20</v>
      </c>
      <c r="AK38" s="148">
        <v>0</v>
      </c>
      <c r="AL38" s="148">
        <v>1</v>
      </c>
      <c r="AM38" s="148">
        <v>5</v>
      </c>
      <c r="AN38" s="148">
        <v>2</v>
      </c>
      <c r="AO38" s="148">
        <v>1</v>
      </c>
      <c r="AP38" s="148">
        <v>1</v>
      </c>
    </row>
    <row r="39" spans="1:42" customFormat="1" ht="15.6" x14ac:dyDescent="0.3">
      <c r="A39" s="171" t="s">
        <v>74</v>
      </c>
      <c r="B39" s="172">
        <v>28</v>
      </c>
      <c r="C39" s="148">
        <v>0</v>
      </c>
      <c r="D39" s="148">
        <v>0</v>
      </c>
      <c r="E39" s="148">
        <v>1</v>
      </c>
      <c r="F39" s="148">
        <v>1</v>
      </c>
      <c r="G39" s="148">
        <v>0</v>
      </c>
      <c r="H39" s="148">
        <v>1</v>
      </c>
      <c r="I39" s="148">
        <v>0</v>
      </c>
      <c r="J39" s="148">
        <v>0</v>
      </c>
      <c r="K39" s="148">
        <v>0</v>
      </c>
      <c r="L39" s="148">
        <v>0</v>
      </c>
      <c r="M39" s="148">
        <v>0</v>
      </c>
      <c r="N39" s="148">
        <v>0</v>
      </c>
      <c r="O39" s="148">
        <v>0</v>
      </c>
      <c r="P39" s="148">
        <v>1</v>
      </c>
      <c r="Q39" s="148">
        <v>0</v>
      </c>
      <c r="R39" s="148">
        <v>0</v>
      </c>
      <c r="S39" s="148">
        <v>0</v>
      </c>
      <c r="T39" s="148">
        <v>2</v>
      </c>
      <c r="U39" s="148">
        <v>2</v>
      </c>
      <c r="V39" s="148">
        <v>0</v>
      </c>
      <c r="W39" s="148">
        <v>0</v>
      </c>
      <c r="X39" s="148">
        <v>0</v>
      </c>
      <c r="Y39" s="148">
        <v>0</v>
      </c>
      <c r="Z39" s="148">
        <v>0</v>
      </c>
      <c r="AA39" s="148">
        <v>0</v>
      </c>
      <c r="AB39" s="148">
        <v>1</v>
      </c>
      <c r="AC39" s="148">
        <v>6</v>
      </c>
      <c r="AD39" s="148">
        <v>0</v>
      </c>
      <c r="AE39" s="148">
        <v>0</v>
      </c>
      <c r="AF39" s="148">
        <v>0</v>
      </c>
      <c r="AG39" s="148">
        <v>3</v>
      </c>
      <c r="AH39" s="148">
        <v>5</v>
      </c>
      <c r="AI39" s="148">
        <v>0</v>
      </c>
      <c r="AJ39" s="148">
        <v>1</v>
      </c>
      <c r="AK39" s="148">
        <v>0</v>
      </c>
      <c r="AL39" s="148">
        <v>0</v>
      </c>
      <c r="AM39" s="148">
        <v>1</v>
      </c>
      <c r="AN39" s="148">
        <v>1</v>
      </c>
      <c r="AO39" s="148">
        <v>2</v>
      </c>
      <c r="AP39" s="148">
        <v>0</v>
      </c>
    </row>
    <row r="40" spans="1:42" customFormat="1" ht="15.6" x14ac:dyDescent="0.3">
      <c r="A40" s="171" t="s">
        <v>75</v>
      </c>
      <c r="B40" s="172">
        <v>137</v>
      </c>
      <c r="C40" s="148">
        <v>0</v>
      </c>
      <c r="D40" s="148">
        <v>0</v>
      </c>
      <c r="E40" s="148">
        <v>1</v>
      </c>
      <c r="F40" s="148">
        <v>1</v>
      </c>
      <c r="G40" s="148">
        <v>1</v>
      </c>
      <c r="H40" s="148">
        <v>12</v>
      </c>
      <c r="I40" s="148">
        <v>0</v>
      </c>
      <c r="J40" s="148">
        <v>0</v>
      </c>
      <c r="K40" s="148">
        <v>0</v>
      </c>
      <c r="L40" s="148">
        <v>0</v>
      </c>
      <c r="M40" s="148">
        <v>2</v>
      </c>
      <c r="N40" s="148">
        <v>0</v>
      </c>
      <c r="O40" s="148">
        <v>0</v>
      </c>
      <c r="P40" s="148">
        <v>1</v>
      </c>
      <c r="Q40" s="148">
        <v>2</v>
      </c>
      <c r="R40" s="148">
        <v>0</v>
      </c>
      <c r="S40" s="148">
        <v>64</v>
      </c>
      <c r="T40" s="148">
        <v>5</v>
      </c>
      <c r="U40" s="148">
        <v>0</v>
      </c>
      <c r="V40" s="148">
        <v>1</v>
      </c>
      <c r="W40" s="148">
        <v>1</v>
      </c>
      <c r="X40" s="148">
        <v>0</v>
      </c>
      <c r="Y40" s="148">
        <v>1</v>
      </c>
      <c r="Z40" s="148">
        <v>0</v>
      </c>
      <c r="AA40" s="148">
        <v>0</v>
      </c>
      <c r="AB40" s="148">
        <v>0</v>
      </c>
      <c r="AC40" s="148">
        <v>18</v>
      </c>
      <c r="AD40" s="148">
        <v>0</v>
      </c>
      <c r="AE40" s="148">
        <v>0</v>
      </c>
      <c r="AF40" s="148">
        <v>0</v>
      </c>
      <c r="AG40" s="148">
        <v>10</v>
      </c>
      <c r="AH40" s="148">
        <v>6</v>
      </c>
      <c r="AI40" s="148">
        <v>0</v>
      </c>
      <c r="AJ40" s="148">
        <v>3</v>
      </c>
      <c r="AK40" s="148">
        <v>0</v>
      </c>
      <c r="AL40" s="148">
        <v>0</v>
      </c>
      <c r="AM40" s="148">
        <v>4</v>
      </c>
      <c r="AN40" s="148">
        <v>0</v>
      </c>
      <c r="AO40" s="148">
        <v>0</v>
      </c>
      <c r="AP40" s="148">
        <v>4</v>
      </c>
    </row>
    <row r="41" spans="1:42" customFormat="1" ht="15.6" x14ac:dyDescent="0.3">
      <c r="A41" s="171" t="s">
        <v>76</v>
      </c>
      <c r="B41" s="172">
        <v>71</v>
      </c>
      <c r="C41" s="148">
        <v>0</v>
      </c>
      <c r="D41" s="148">
        <v>1</v>
      </c>
      <c r="E41" s="148">
        <v>2</v>
      </c>
      <c r="F41" s="148">
        <v>1</v>
      </c>
      <c r="G41" s="148">
        <v>2</v>
      </c>
      <c r="H41" s="148">
        <v>4</v>
      </c>
      <c r="I41" s="148">
        <v>0</v>
      </c>
      <c r="J41" s="148">
        <v>1</v>
      </c>
      <c r="K41" s="148">
        <v>0</v>
      </c>
      <c r="L41" s="148">
        <v>0</v>
      </c>
      <c r="M41" s="148">
        <v>0</v>
      </c>
      <c r="N41" s="148">
        <v>0</v>
      </c>
      <c r="O41" s="148">
        <v>0</v>
      </c>
      <c r="P41" s="148">
        <v>1</v>
      </c>
      <c r="Q41" s="148">
        <v>4</v>
      </c>
      <c r="R41" s="148">
        <v>0</v>
      </c>
      <c r="S41" s="148">
        <v>15</v>
      </c>
      <c r="T41" s="148">
        <v>4</v>
      </c>
      <c r="U41" s="148">
        <v>1</v>
      </c>
      <c r="V41" s="148">
        <v>1</v>
      </c>
      <c r="W41" s="148">
        <v>1</v>
      </c>
      <c r="X41" s="148">
        <v>0</v>
      </c>
      <c r="Y41" s="148">
        <v>1</v>
      </c>
      <c r="Z41" s="148">
        <v>0</v>
      </c>
      <c r="AA41" s="148">
        <v>0</v>
      </c>
      <c r="AB41" s="148">
        <v>0</v>
      </c>
      <c r="AC41" s="148">
        <v>15</v>
      </c>
      <c r="AD41" s="148">
        <v>0</v>
      </c>
      <c r="AE41" s="148">
        <v>0</v>
      </c>
      <c r="AF41" s="148">
        <v>0</v>
      </c>
      <c r="AG41" s="148">
        <v>6</v>
      </c>
      <c r="AH41" s="148">
        <v>3</v>
      </c>
      <c r="AI41" s="148">
        <v>0</v>
      </c>
      <c r="AJ41" s="148">
        <v>1</v>
      </c>
      <c r="AK41" s="148">
        <v>0</v>
      </c>
      <c r="AL41" s="148">
        <v>1</v>
      </c>
      <c r="AM41" s="148">
        <v>3</v>
      </c>
      <c r="AN41" s="148">
        <v>1</v>
      </c>
      <c r="AO41" s="148">
        <v>1</v>
      </c>
      <c r="AP41" s="148">
        <v>1</v>
      </c>
    </row>
    <row r="42" spans="1:42" customFormat="1" ht="15.6" x14ac:dyDescent="0.3">
      <c r="A42" s="171" t="s">
        <v>77</v>
      </c>
      <c r="B42" s="172">
        <v>1333</v>
      </c>
      <c r="C42" s="148">
        <v>3</v>
      </c>
      <c r="D42" s="148">
        <v>2</v>
      </c>
      <c r="E42" s="148">
        <v>36</v>
      </c>
      <c r="F42" s="148">
        <v>8</v>
      </c>
      <c r="G42" s="148">
        <v>8</v>
      </c>
      <c r="H42" s="148">
        <v>506</v>
      </c>
      <c r="I42" s="148">
        <v>1</v>
      </c>
      <c r="J42" s="148">
        <v>64</v>
      </c>
      <c r="K42" s="148">
        <v>1</v>
      </c>
      <c r="L42" s="148">
        <v>4</v>
      </c>
      <c r="M42" s="148">
        <v>15</v>
      </c>
      <c r="N42" s="148">
        <v>0</v>
      </c>
      <c r="O42" s="148">
        <v>5</v>
      </c>
      <c r="P42" s="148">
        <v>14</v>
      </c>
      <c r="Q42" s="148">
        <v>8</v>
      </c>
      <c r="R42" s="148">
        <v>6</v>
      </c>
      <c r="S42" s="148">
        <v>198</v>
      </c>
      <c r="T42" s="148">
        <v>25</v>
      </c>
      <c r="U42" s="148">
        <v>1</v>
      </c>
      <c r="V42" s="148">
        <v>31</v>
      </c>
      <c r="W42" s="148">
        <v>15</v>
      </c>
      <c r="X42" s="148">
        <v>1</v>
      </c>
      <c r="Y42" s="148">
        <v>12</v>
      </c>
      <c r="Z42" s="148">
        <v>6</v>
      </c>
      <c r="AA42" s="148">
        <v>16</v>
      </c>
      <c r="AB42" s="148">
        <v>1</v>
      </c>
      <c r="AC42" s="148">
        <v>66</v>
      </c>
      <c r="AD42" s="148">
        <v>8</v>
      </c>
      <c r="AE42" s="148">
        <v>8</v>
      </c>
      <c r="AF42" s="148">
        <v>8</v>
      </c>
      <c r="AG42" s="148">
        <v>48</v>
      </c>
      <c r="AH42" s="148">
        <v>52</v>
      </c>
      <c r="AI42" s="148">
        <v>7</v>
      </c>
      <c r="AJ42" s="148">
        <v>40</v>
      </c>
      <c r="AK42" s="148">
        <v>4</v>
      </c>
      <c r="AL42" s="148">
        <v>28</v>
      </c>
      <c r="AM42" s="148">
        <v>26</v>
      </c>
      <c r="AN42" s="148">
        <v>8</v>
      </c>
      <c r="AO42" s="148">
        <v>10</v>
      </c>
      <c r="AP42" s="148">
        <v>33</v>
      </c>
    </row>
    <row r="43" spans="1:42" customFormat="1" ht="15.6" x14ac:dyDescent="0.3">
      <c r="A43" s="171" t="s">
        <v>78</v>
      </c>
      <c r="B43" s="172">
        <v>146</v>
      </c>
      <c r="C43" s="148">
        <v>0</v>
      </c>
      <c r="D43" s="148">
        <v>0</v>
      </c>
      <c r="E43" s="148">
        <v>8</v>
      </c>
      <c r="F43" s="148">
        <v>3</v>
      </c>
      <c r="G43" s="148">
        <v>0</v>
      </c>
      <c r="H43" s="148">
        <v>6</v>
      </c>
      <c r="I43" s="148">
        <v>0</v>
      </c>
      <c r="J43" s="148">
        <v>0</v>
      </c>
      <c r="K43" s="148">
        <v>0</v>
      </c>
      <c r="L43" s="148">
        <v>0</v>
      </c>
      <c r="M43" s="148">
        <v>0</v>
      </c>
      <c r="N43" s="148">
        <v>0</v>
      </c>
      <c r="O43" s="148">
        <v>0</v>
      </c>
      <c r="P43" s="148">
        <v>2</v>
      </c>
      <c r="Q43" s="148">
        <v>6</v>
      </c>
      <c r="R43" s="148">
        <v>2</v>
      </c>
      <c r="S43" s="148">
        <v>55</v>
      </c>
      <c r="T43" s="148">
        <v>5</v>
      </c>
      <c r="U43" s="148">
        <v>0</v>
      </c>
      <c r="V43" s="148">
        <v>0</v>
      </c>
      <c r="W43" s="148">
        <v>0</v>
      </c>
      <c r="X43" s="148">
        <v>0</v>
      </c>
      <c r="Y43" s="148">
        <v>2</v>
      </c>
      <c r="Z43" s="148">
        <v>1</v>
      </c>
      <c r="AA43" s="148">
        <v>2</v>
      </c>
      <c r="AB43" s="148">
        <v>0</v>
      </c>
      <c r="AC43" s="148">
        <v>22</v>
      </c>
      <c r="AD43" s="148">
        <v>0</v>
      </c>
      <c r="AE43" s="148">
        <v>0</v>
      </c>
      <c r="AF43" s="148">
        <v>0</v>
      </c>
      <c r="AG43" s="148">
        <v>14</v>
      </c>
      <c r="AH43" s="148">
        <v>9</v>
      </c>
      <c r="AI43" s="148">
        <v>1</v>
      </c>
      <c r="AJ43" s="148">
        <v>3</v>
      </c>
      <c r="AK43" s="148">
        <v>0</v>
      </c>
      <c r="AL43" s="148">
        <v>0</v>
      </c>
      <c r="AM43" s="148">
        <v>1</v>
      </c>
      <c r="AN43" s="148">
        <v>2</v>
      </c>
      <c r="AO43" s="148">
        <v>0</v>
      </c>
      <c r="AP43" s="148">
        <v>2</v>
      </c>
    </row>
    <row r="44" spans="1:42" customFormat="1" ht="15.6" x14ac:dyDescent="0.3">
      <c r="A44" s="171" t="s">
        <v>79</v>
      </c>
      <c r="B44" s="172">
        <v>13</v>
      </c>
      <c r="C44" s="148">
        <v>0</v>
      </c>
      <c r="D44" s="148">
        <v>0</v>
      </c>
      <c r="E44" s="148">
        <v>0</v>
      </c>
      <c r="F44" s="148">
        <v>0</v>
      </c>
      <c r="G44" s="148">
        <v>1</v>
      </c>
      <c r="H44" s="148">
        <v>1</v>
      </c>
      <c r="I44" s="148">
        <v>0</v>
      </c>
      <c r="J44" s="148">
        <v>0</v>
      </c>
      <c r="K44" s="148">
        <v>0</v>
      </c>
      <c r="L44" s="148">
        <v>0</v>
      </c>
      <c r="M44" s="148">
        <v>0</v>
      </c>
      <c r="N44" s="148">
        <v>0</v>
      </c>
      <c r="O44" s="148">
        <v>0</v>
      </c>
      <c r="P44" s="148">
        <v>0</v>
      </c>
      <c r="Q44" s="148">
        <v>0</v>
      </c>
      <c r="R44" s="148">
        <v>0</v>
      </c>
      <c r="S44" s="148">
        <v>7</v>
      </c>
      <c r="T44" s="148">
        <v>0</v>
      </c>
      <c r="U44" s="148">
        <v>0</v>
      </c>
      <c r="V44" s="148">
        <v>0</v>
      </c>
      <c r="W44" s="148">
        <v>0</v>
      </c>
      <c r="X44" s="148">
        <v>0</v>
      </c>
      <c r="Y44" s="148">
        <v>0</v>
      </c>
      <c r="Z44" s="148">
        <v>0</v>
      </c>
      <c r="AA44" s="148">
        <v>0</v>
      </c>
      <c r="AB44" s="148">
        <v>0</v>
      </c>
      <c r="AC44" s="148">
        <v>1</v>
      </c>
      <c r="AD44" s="148">
        <v>0</v>
      </c>
      <c r="AE44" s="148">
        <v>0</v>
      </c>
      <c r="AF44" s="148">
        <v>1</v>
      </c>
      <c r="AG44" s="148">
        <v>1</v>
      </c>
      <c r="AH44" s="148">
        <v>0</v>
      </c>
      <c r="AI44" s="148">
        <v>0</v>
      </c>
      <c r="AJ44" s="148">
        <v>1</v>
      </c>
      <c r="AK44" s="148">
        <v>0</v>
      </c>
      <c r="AL44" s="148">
        <v>0</v>
      </c>
      <c r="AM44" s="148">
        <v>0</v>
      </c>
      <c r="AN44" s="148">
        <v>0</v>
      </c>
      <c r="AO44" s="148">
        <v>0</v>
      </c>
      <c r="AP44" s="148">
        <v>0</v>
      </c>
    </row>
    <row r="45" spans="1:42" customFormat="1" ht="15.6" x14ac:dyDescent="0.3">
      <c r="A45" s="171" t="s">
        <v>80</v>
      </c>
      <c r="B45" s="172">
        <v>77</v>
      </c>
      <c r="C45" s="148">
        <v>0</v>
      </c>
      <c r="D45" s="148">
        <v>1</v>
      </c>
      <c r="E45" s="148">
        <v>5</v>
      </c>
      <c r="F45" s="148">
        <v>2</v>
      </c>
      <c r="G45" s="148">
        <v>1</v>
      </c>
      <c r="H45" s="148">
        <v>3</v>
      </c>
      <c r="I45" s="148">
        <v>0</v>
      </c>
      <c r="J45" s="148">
        <v>1</v>
      </c>
      <c r="K45" s="148">
        <v>0</v>
      </c>
      <c r="L45" s="148">
        <v>0</v>
      </c>
      <c r="M45" s="148">
        <v>0</v>
      </c>
      <c r="N45" s="148">
        <v>0</v>
      </c>
      <c r="O45" s="148">
        <v>0</v>
      </c>
      <c r="P45" s="148">
        <v>0</v>
      </c>
      <c r="Q45" s="148">
        <v>2</v>
      </c>
      <c r="R45" s="148">
        <v>0</v>
      </c>
      <c r="S45" s="148">
        <v>18</v>
      </c>
      <c r="T45" s="148">
        <v>13</v>
      </c>
      <c r="U45" s="148">
        <v>0</v>
      </c>
      <c r="V45" s="148">
        <v>0</v>
      </c>
      <c r="W45" s="148">
        <v>0</v>
      </c>
      <c r="X45" s="148">
        <v>0</v>
      </c>
      <c r="Y45" s="148">
        <v>1</v>
      </c>
      <c r="Z45" s="148">
        <v>0</v>
      </c>
      <c r="AA45" s="148">
        <v>0</v>
      </c>
      <c r="AB45" s="148">
        <v>0</v>
      </c>
      <c r="AC45" s="148">
        <v>6</v>
      </c>
      <c r="AD45" s="148">
        <v>0</v>
      </c>
      <c r="AE45" s="148">
        <v>0</v>
      </c>
      <c r="AF45" s="148">
        <v>0</v>
      </c>
      <c r="AG45" s="148">
        <v>12</v>
      </c>
      <c r="AH45" s="148">
        <v>1</v>
      </c>
      <c r="AI45" s="148">
        <v>0</v>
      </c>
      <c r="AJ45" s="148">
        <v>3</v>
      </c>
      <c r="AK45" s="148">
        <v>0</v>
      </c>
      <c r="AL45" s="148">
        <v>1</v>
      </c>
      <c r="AM45" s="148">
        <v>3</v>
      </c>
      <c r="AN45" s="148">
        <v>0</v>
      </c>
      <c r="AO45" s="148">
        <v>1</v>
      </c>
      <c r="AP45" s="148">
        <v>3</v>
      </c>
    </row>
    <row r="46" spans="1:42" customFormat="1" ht="15.6" x14ac:dyDescent="0.3">
      <c r="A46" s="171" t="s">
        <v>81</v>
      </c>
      <c r="B46" s="172">
        <v>28</v>
      </c>
      <c r="C46" s="148">
        <v>0</v>
      </c>
      <c r="D46" s="148">
        <v>0</v>
      </c>
      <c r="E46" s="148">
        <v>2</v>
      </c>
      <c r="F46" s="148">
        <v>0</v>
      </c>
      <c r="G46" s="148">
        <v>1</v>
      </c>
      <c r="H46" s="148">
        <v>2</v>
      </c>
      <c r="I46" s="148">
        <v>0</v>
      </c>
      <c r="J46" s="148">
        <v>0</v>
      </c>
      <c r="K46" s="148">
        <v>0</v>
      </c>
      <c r="L46" s="148">
        <v>0</v>
      </c>
      <c r="M46" s="148">
        <v>0</v>
      </c>
      <c r="N46" s="148">
        <v>0</v>
      </c>
      <c r="O46" s="148">
        <v>0</v>
      </c>
      <c r="P46" s="148">
        <v>0</v>
      </c>
      <c r="Q46" s="148">
        <v>0</v>
      </c>
      <c r="R46" s="148">
        <v>0</v>
      </c>
      <c r="S46" s="148">
        <v>5</v>
      </c>
      <c r="T46" s="148">
        <v>2</v>
      </c>
      <c r="U46" s="148">
        <v>0</v>
      </c>
      <c r="V46" s="148">
        <v>0</v>
      </c>
      <c r="W46" s="148">
        <v>2</v>
      </c>
      <c r="X46" s="148">
        <v>0</v>
      </c>
      <c r="Y46" s="148">
        <v>0</v>
      </c>
      <c r="Z46" s="148">
        <v>1</v>
      </c>
      <c r="AA46" s="148">
        <v>0</v>
      </c>
      <c r="AB46" s="148">
        <v>0</v>
      </c>
      <c r="AC46" s="148">
        <v>5</v>
      </c>
      <c r="AD46" s="148">
        <v>0</v>
      </c>
      <c r="AE46" s="148">
        <v>1</v>
      </c>
      <c r="AF46" s="148">
        <v>0</v>
      </c>
      <c r="AG46" s="148">
        <v>2</v>
      </c>
      <c r="AH46" s="148">
        <v>0</v>
      </c>
      <c r="AI46" s="148">
        <v>0</v>
      </c>
      <c r="AJ46" s="148">
        <v>3</v>
      </c>
      <c r="AK46" s="148">
        <v>0</v>
      </c>
      <c r="AL46" s="148">
        <v>0</v>
      </c>
      <c r="AM46" s="148">
        <v>0</v>
      </c>
      <c r="AN46" s="148">
        <v>2</v>
      </c>
      <c r="AO46" s="148">
        <v>0</v>
      </c>
      <c r="AP46" s="148">
        <v>0</v>
      </c>
    </row>
    <row r="47" spans="1:42" customFormat="1" ht="15.6" x14ac:dyDescent="0.3">
      <c r="A47" s="171" t="s">
        <v>82</v>
      </c>
      <c r="B47" s="172">
        <v>109</v>
      </c>
      <c r="C47" s="148">
        <v>0</v>
      </c>
      <c r="D47" s="148">
        <v>0</v>
      </c>
      <c r="E47" s="148">
        <v>3</v>
      </c>
      <c r="F47" s="148">
        <v>1</v>
      </c>
      <c r="G47" s="148">
        <v>0</v>
      </c>
      <c r="H47" s="148">
        <v>4</v>
      </c>
      <c r="I47" s="148">
        <v>0</v>
      </c>
      <c r="J47" s="148">
        <v>1</v>
      </c>
      <c r="K47" s="148">
        <v>0</v>
      </c>
      <c r="L47" s="148">
        <v>0</v>
      </c>
      <c r="M47" s="148">
        <v>0</v>
      </c>
      <c r="N47" s="148">
        <v>0</v>
      </c>
      <c r="O47" s="148">
        <v>1</v>
      </c>
      <c r="P47" s="148">
        <v>1</v>
      </c>
      <c r="Q47" s="148">
        <v>2</v>
      </c>
      <c r="R47" s="148">
        <v>1</v>
      </c>
      <c r="S47" s="148">
        <v>32</v>
      </c>
      <c r="T47" s="148">
        <v>6</v>
      </c>
      <c r="U47" s="148">
        <v>2</v>
      </c>
      <c r="V47" s="148">
        <v>0</v>
      </c>
      <c r="W47" s="148">
        <v>1</v>
      </c>
      <c r="X47" s="148">
        <v>0</v>
      </c>
      <c r="Y47" s="148">
        <v>1</v>
      </c>
      <c r="Z47" s="148">
        <v>0</v>
      </c>
      <c r="AA47" s="148">
        <v>0</v>
      </c>
      <c r="AB47" s="148">
        <v>0</v>
      </c>
      <c r="AC47" s="148">
        <v>21</v>
      </c>
      <c r="AD47" s="148">
        <v>1</v>
      </c>
      <c r="AE47" s="148">
        <v>0</v>
      </c>
      <c r="AF47" s="148">
        <v>0</v>
      </c>
      <c r="AG47" s="148">
        <v>6</v>
      </c>
      <c r="AH47" s="148">
        <v>7</v>
      </c>
      <c r="AI47" s="148">
        <v>0</v>
      </c>
      <c r="AJ47" s="148">
        <v>8</v>
      </c>
      <c r="AK47" s="148">
        <v>0</v>
      </c>
      <c r="AL47" s="148">
        <v>0</v>
      </c>
      <c r="AM47" s="148">
        <v>6</v>
      </c>
      <c r="AN47" s="148">
        <v>0</v>
      </c>
      <c r="AO47" s="148">
        <v>1</v>
      </c>
      <c r="AP47" s="148">
        <v>3</v>
      </c>
    </row>
    <row r="48" spans="1:42" customFormat="1" ht="15.6" x14ac:dyDescent="0.3">
      <c r="A48" s="171" t="s">
        <v>83</v>
      </c>
      <c r="B48" s="172">
        <v>738</v>
      </c>
      <c r="C48" s="148">
        <v>2</v>
      </c>
      <c r="D48" s="148">
        <v>1</v>
      </c>
      <c r="E48" s="148">
        <v>16</v>
      </c>
      <c r="F48" s="148">
        <v>2</v>
      </c>
      <c r="G48" s="148">
        <v>5</v>
      </c>
      <c r="H48" s="148">
        <v>48</v>
      </c>
      <c r="I48" s="148">
        <v>0</v>
      </c>
      <c r="J48" s="148">
        <v>4</v>
      </c>
      <c r="K48" s="148">
        <v>0</v>
      </c>
      <c r="L48" s="148">
        <v>0</v>
      </c>
      <c r="M48" s="148">
        <v>3</v>
      </c>
      <c r="N48" s="148">
        <v>0</v>
      </c>
      <c r="O48" s="148">
        <v>5</v>
      </c>
      <c r="P48" s="148">
        <v>1</v>
      </c>
      <c r="Q48" s="148">
        <v>11</v>
      </c>
      <c r="R48" s="148">
        <v>6</v>
      </c>
      <c r="S48" s="148">
        <v>276</v>
      </c>
      <c r="T48" s="148">
        <v>37</v>
      </c>
      <c r="U48" s="148">
        <v>2</v>
      </c>
      <c r="V48" s="148">
        <v>2</v>
      </c>
      <c r="W48" s="148">
        <v>6</v>
      </c>
      <c r="X48" s="148">
        <v>0</v>
      </c>
      <c r="Y48" s="148">
        <v>2</v>
      </c>
      <c r="Z48" s="148">
        <v>1</v>
      </c>
      <c r="AA48" s="148">
        <v>5</v>
      </c>
      <c r="AB48" s="148">
        <v>2</v>
      </c>
      <c r="AC48" s="148">
        <v>75</v>
      </c>
      <c r="AD48" s="148">
        <v>0</v>
      </c>
      <c r="AE48" s="148">
        <v>10</v>
      </c>
      <c r="AF48" s="148">
        <v>3</v>
      </c>
      <c r="AG48" s="148">
        <v>73</v>
      </c>
      <c r="AH48" s="148">
        <v>41</v>
      </c>
      <c r="AI48" s="148">
        <v>3</v>
      </c>
      <c r="AJ48" s="148">
        <v>43</v>
      </c>
      <c r="AK48" s="148">
        <v>0</v>
      </c>
      <c r="AL48" s="148">
        <v>0</v>
      </c>
      <c r="AM48" s="148">
        <v>29</v>
      </c>
      <c r="AN48" s="148">
        <v>3</v>
      </c>
      <c r="AO48" s="148">
        <v>7</v>
      </c>
      <c r="AP48" s="148">
        <v>14</v>
      </c>
    </row>
    <row r="49" spans="1:42" customFormat="1" ht="15.6" x14ac:dyDescent="0.3">
      <c r="A49" s="171" t="s">
        <v>84</v>
      </c>
      <c r="B49" s="172">
        <v>201</v>
      </c>
      <c r="C49" s="148">
        <v>2</v>
      </c>
      <c r="D49" s="148">
        <v>2</v>
      </c>
      <c r="E49" s="148">
        <v>7</v>
      </c>
      <c r="F49" s="148">
        <v>0</v>
      </c>
      <c r="G49" s="148">
        <v>3</v>
      </c>
      <c r="H49" s="148">
        <v>17</v>
      </c>
      <c r="I49" s="148">
        <v>0</v>
      </c>
      <c r="J49" s="148">
        <v>2</v>
      </c>
      <c r="K49" s="148">
        <v>0</v>
      </c>
      <c r="L49" s="148">
        <v>1</v>
      </c>
      <c r="M49" s="148">
        <v>2</v>
      </c>
      <c r="N49" s="148">
        <v>0</v>
      </c>
      <c r="O49" s="148">
        <v>2</v>
      </c>
      <c r="P49" s="148">
        <v>3</v>
      </c>
      <c r="Q49" s="148">
        <v>4</v>
      </c>
      <c r="R49" s="148">
        <v>0</v>
      </c>
      <c r="S49" s="148">
        <v>56</v>
      </c>
      <c r="T49" s="148">
        <v>9</v>
      </c>
      <c r="U49" s="148">
        <v>1</v>
      </c>
      <c r="V49" s="148">
        <v>0</v>
      </c>
      <c r="W49" s="148">
        <v>2</v>
      </c>
      <c r="X49" s="148">
        <v>0</v>
      </c>
      <c r="Y49" s="148">
        <v>1</v>
      </c>
      <c r="Z49" s="148">
        <v>2</v>
      </c>
      <c r="AA49" s="148">
        <v>3</v>
      </c>
      <c r="AB49" s="148">
        <v>0</v>
      </c>
      <c r="AC49" s="148">
        <v>23</v>
      </c>
      <c r="AD49" s="148">
        <v>3</v>
      </c>
      <c r="AE49" s="148">
        <v>5</v>
      </c>
      <c r="AF49" s="148">
        <v>0</v>
      </c>
      <c r="AG49" s="148">
        <v>8</v>
      </c>
      <c r="AH49" s="148">
        <v>12</v>
      </c>
      <c r="AI49" s="148">
        <v>3</v>
      </c>
      <c r="AJ49" s="148">
        <v>6</v>
      </c>
      <c r="AK49" s="148">
        <v>0</v>
      </c>
      <c r="AL49" s="148">
        <v>4</v>
      </c>
      <c r="AM49" s="148">
        <v>2</v>
      </c>
      <c r="AN49" s="148">
        <v>1</v>
      </c>
      <c r="AO49" s="148">
        <v>6</v>
      </c>
      <c r="AP49" s="148">
        <v>9</v>
      </c>
    </row>
    <row r="50" spans="1:42" customFormat="1" ht="15.6" x14ac:dyDescent="0.3">
      <c r="A50" s="171" t="s">
        <v>85</v>
      </c>
      <c r="B50" s="172">
        <v>8</v>
      </c>
      <c r="C50" s="148">
        <v>0</v>
      </c>
      <c r="D50" s="148">
        <v>0</v>
      </c>
      <c r="E50" s="148">
        <v>0</v>
      </c>
      <c r="F50" s="148">
        <v>0</v>
      </c>
      <c r="G50" s="148">
        <v>0</v>
      </c>
      <c r="H50" s="148">
        <v>0</v>
      </c>
      <c r="I50" s="148">
        <v>0</v>
      </c>
      <c r="J50" s="148">
        <v>0</v>
      </c>
      <c r="K50" s="148">
        <v>0</v>
      </c>
      <c r="L50" s="148">
        <v>0</v>
      </c>
      <c r="M50" s="148">
        <v>0</v>
      </c>
      <c r="N50" s="148">
        <v>0</v>
      </c>
      <c r="O50" s="148">
        <v>0</v>
      </c>
      <c r="P50" s="148">
        <v>0</v>
      </c>
      <c r="Q50" s="148">
        <v>0</v>
      </c>
      <c r="R50" s="148">
        <v>0</v>
      </c>
      <c r="S50" s="148">
        <v>5</v>
      </c>
      <c r="T50" s="148">
        <v>1</v>
      </c>
      <c r="U50" s="148">
        <v>0</v>
      </c>
      <c r="V50" s="148">
        <v>0</v>
      </c>
      <c r="W50" s="148">
        <v>0</v>
      </c>
      <c r="X50" s="148">
        <v>0</v>
      </c>
      <c r="Y50" s="148">
        <v>0</v>
      </c>
      <c r="Z50" s="148">
        <v>0</v>
      </c>
      <c r="AA50" s="148">
        <v>0</v>
      </c>
      <c r="AB50" s="148">
        <v>0</v>
      </c>
      <c r="AC50" s="148">
        <v>0</v>
      </c>
      <c r="AD50" s="148">
        <v>0</v>
      </c>
      <c r="AE50" s="148">
        <v>0</v>
      </c>
      <c r="AF50" s="148">
        <v>0</v>
      </c>
      <c r="AG50" s="148">
        <v>0</v>
      </c>
      <c r="AH50" s="148">
        <v>1</v>
      </c>
      <c r="AI50" s="148">
        <v>0</v>
      </c>
      <c r="AJ50" s="148">
        <v>0</v>
      </c>
      <c r="AK50" s="148">
        <v>0</v>
      </c>
      <c r="AL50" s="148">
        <v>0</v>
      </c>
      <c r="AM50" s="148">
        <v>0</v>
      </c>
      <c r="AN50" s="148">
        <v>0</v>
      </c>
      <c r="AO50" s="148">
        <v>1</v>
      </c>
      <c r="AP50" s="148">
        <v>0</v>
      </c>
    </row>
    <row r="51" spans="1:42" customFormat="1" ht="15.6" x14ac:dyDescent="0.3">
      <c r="A51" s="171" t="s">
        <v>86</v>
      </c>
      <c r="B51" s="172">
        <v>180</v>
      </c>
      <c r="C51" s="148">
        <v>0</v>
      </c>
      <c r="D51" s="148">
        <v>0</v>
      </c>
      <c r="E51" s="148">
        <v>1</v>
      </c>
      <c r="F51" s="148">
        <v>0</v>
      </c>
      <c r="G51" s="148">
        <v>2</v>
      </c>
      <c r="H51" s="148">
        <v>10</v>
      </c>
      <c r="I51" s="148">
        <v>0</v>
      </c>
      <c r="J51" s="148">
        <v>2</v>
      </c>
      <c r="K51" s="148">
        <v>0</v>
      </c>
      <c r="L51" s="148">
        <v>0</v>
      </c>
      <c r="M51" s="148">
        <v>0</v>
      </c>
      <c r="N51" s="148">
        <v>0</v>
      </c>
      <c r="O51" s="148">
        <v>1</v>
      </c>
      <c r="P51" s="148">
        <v>0</v>
      </c>
      <c r="Q51" s="148">
        <v>10</v>
      </c>
      <c r="R51" s="148">
        <v>0</v>
      </c>
      <c r="S51" s="148">
        <v>61</v>
      </c>
      <c r="T51" s="148">
        <v>15</v>
      </c>
      <c r="U51" s="148">
        <v>1</v>
      </c>
      <c r="V51" s="148">
        <v>0</v>
      </c>
      <c r="W51" s="148">
        <v>1</v>
      </c>
      <c r="X51" s="148">
        <v>0</v>
      </c>
      <c r="Y51" s="148">
        <v>0</v>
      </c>
      <c r="Z51" s="148">
        <v>0</v>
      </c>
      <c r="AA51" s="148">
        <v>0</v>
      </c>
      <c r="AB51" s="148">
        <v>0</v>
      </c>
      <c r="AC51" s="148">
        <v>27</v>
      </c>
      <c r="AD51" s="148">
        <v>0</v>
      </c>
      <c r="AE51" s="148">
        <v>3</v>
      </c>
      <c r="AF51" s="148">
        <v>0</v>
      </c>
      <c r="AG51" s="148">
        <v>20</v>
      </c>
      <c r="AH51" s="148">
        <v>4</v>
      </c>
      <c r="AI51" s="148">
        <v>0</v>
      </c>
      <c r="AJ51" s="148">
        <v>11</v>
      </c>
      <c r="AK51" s="148">
        <v>0</v>
      </c>
      <c r="AL51" s="148">
        <v>0</v>
      </c>
      <c r="AM51" s="148">
        <v>5</v>
      </c>
      <c r="AN51" s="148">
        <v>3</v>
      </c>
      <c r="AO51" s="148">
        <v>0</v>
      </c>
      <c r="AP51" s="148">
        <v>3</v>
      </c>
    </row>
    <row r="52" spans="1:42" customFormat="1" ht="15.6" x14ac:dyDescent="0.3">
      <c r="A52" s="171" t="s">
        <v>508</v>
      </c>
      <c r="B52" s="172">
        <v>0</v>
      </c>
      <c r="C52" s="148">
        <v>0</v>
      </c>
      <c r="D52" s="148">
        <v>0</v>
      </c>
      <c r="E52" s="148">
        <v>0</v>
      </c>
      <c r="F52" s="148">
        <v>0</v>
      </c>
      <c r="G52" s="148">
        <v>0</v>
      </c>
      <c r="H52" s="148">
        <v>0</v>
      </c>
      <c r="I52" s="148">
        <v>0</v>
      </c>
      <c r="J52" s="148">
        <v>0</v>
      </c>
      <c r="K52" s="148">
        <v>0</v>
      </c>
      <c r="L52" s="148">
        <v>0</v>
      </c>
      <c r="M52" s="148">
        <v>0</v>
      </c>
      <c r="N52" s="148">
        <v>0</v>
      </c>
      <c r="O52" s="148">
        <v>0</v>
      </c>
      <c r="P52" s="148">
        <v>0</v>
      </c>
      <c r="Q52" s="148">
        <v>0</v>
      </c>
      <c r="R52" s="148">
        <v>0</v>
      </c>
      <c r="S52" s="148">
        <v>0</v>
      </c>
      <c r="T52" s="148">
        <v>0</v>
      </c>
      <c r="U52" s="148">
        <v>0</v>
      </c>
      <c r="V52" s="148">
        <v>0</v>
      </c>
      <c r="W52" s="148">
        <v>0</v>
      </c>
      <c r="X52" s="148">
        <v>0</v>
      </c>
      <c r="Y52" s="148">
        <v>0</v>
      </c>
      <c r="Z52" s="148">
        <v>0</v>
      </c>
      <c r="AA52" s="148">
        <v>0</v>
      </c>
      <c r="AB52" s="148">
        <v>0</v>
      </c>
      <c r="AC52" s="148">
        <v>0</v>
      </c>
      <c r="AD52" s="148">
        <v>0</v>
      </c>
      <c r="AE52" s="148">
        <v>0</v>
      </c>
      <c r="AF52" s="148">
        <v>0</v>
      </c>
      <c r="AG52" s="148">
        <v>0</v>
      </c>
      <c r="AH52" s="148">
        <v>0</v>
      </c>
      <c r="AI52" s="148">
        <v>0</v>
      </c>
      <c r="AJ52" s="148">
        <v>0</v>
      </c>
      <c r="AK52" s="148">
        <v>0</v>
      </c>
      <c r="AL52" s="148">
        <v>0</v>
      </c>
      <c r="AM52" s="148">
        <v>0</v>
      </c>
      <c r="AN52" s="148">
        <v>0</v>
      </c>
      <c r="AO52" s="148">
        <v>0</v>
      </c>
      <c r="AP52" s="148">
        <v>0</v>
      </c>
    </row>
    <row r="53" spans="1:42" customFormat="1" ht="15.6" x14ac:dyDescent="0.3">
      <c r="A53" s="171" t="s">
        <v>88</v>
      </c>
      <c r="B53" s="172">
        <v>13</v>
      </c>
      <c r="C53" s="148">
        <v>0</v>
      </c>
      <c r="D53" s="148">
        <v>0</v>
      </c>
      <c r="E53" s="148">
        <v>1</v>
      </c>
      <c r="F53" s="148">
        <v>0</v>
      </c>
      <c r="G53" s="148">
        <v>0</v>
      </c>
      <c r="H53" s="148">
        <v>0</v>
      </c>
      <c r="I53" s="148">
        <v>0</v>
      </c>
      <c r="J53" s="148">
        <v>0</v>
      </c>
      <c r="K53" s="148">
        <v>0</v>
      </c>
      <c r="L53" s="148">
        <v>0</v>
      </c>
      <c r="M53" s="148">
        <v>0</v>
      </c>
      <c r="N53" s="148">
        <v>0</v>
      </c>
      <c r="O53" s="148">
        <v>0</v>
      </c>
      <c r="P53" s="148">
        <v>0</v>
      </c>
      <c r="Q53" s="148">
        <v>0</v>
      </c>
      <c r="R53" s="148">
        <v>0</v>
      </c>
      <c r="S53" s="148">
        <v>2</v>
      </c>
      <c r="T53" s="148">
        <v>1</v>
      </c>
      <c r="U53" s="148">
        <v>0</v>
      </c>
      <c r="V53" s="148">
        <v>0</v>
      </c>
      <c r="W53" s="148">
        <v>0</v>
      </c>
      <c r="X53" s="148">
        <v>0</v>
      </c>
      <c r="Y53" s="148">
        <v>0</v>
      </c>
      <c r="Z53" s="148">
        <v>0</v>
      </c>
      <c r="AA53" s="148">
        <v>0</v>
      </c>
      <c r="AB53" s="148">
        <v>0</v>
      </c>
      <c r="AC53" s="148">
        <v>1</v>
      </c>
      <c r="AD53" s="148">
        <v>0</v>
      </c>
      <c r="AE53" s="148">
        <v>0</v>
      </c>
      <c r="AF53" s="148">
        <v>0</v>
      </c>
      <c r="AG53" s="148">
        <v>4</v>
      </c>
      <c r="AH53" s="148">
        <v>0</v>
      </c>
      <c r="AI53" s="148">
        <v>0</v>
      </c>
      <c r="AJ53" s="148">
        <v>1</v>
      </c>
      <c r="AK53" s="148">
        <v>0</v>
      </c>
      <c r="AL53" s="148">
        <v>0</v>
      </c>
      <c r="AM53" s="148">
        <v>0</v>
      </c>
      <c r="AN53" s="148">
        <v>0</v>
      </c>
      <c r="AO53" s="148">
        <v>3</v>
      </c>
      <c r="AP53" s="148">
        <v>0</v>
      </c>
    </row>
    <row r="54" spans="1:42" customFormat="1" ht="15.6" x14ac:dyDescent="0.3">
      <c r="A54" s="171" t="s">
        <v>89</v>
      </c>
      <c r="B54" s="172">
        <v>114</v>
      </c>
      <c r="C54" s="148">
        <v>0</v>
      </c>
      <c r="D54" s="148">
        <v>0</v>
      </c>
      <c r="E54" s="148">
        <v>3</v>
      </c>
      <c r="F54" s="148">
        <v>0</v>
      </c>
      <c r="G54" s="148">
        <v>0</v>
      </c>
      <c r="H54" s="148">
        <v>7</v>
      </c>
      <c r="I54" s="148">
        <v>0</v>
      </c>
      <c r="J54" s="148">
        <v>3</v>
      </c>
      <c r="K54" s="148">
        <v>0</v>
      </c>
      <c r="L54" s="148">
        <v>0</v>
      </c>
      <c r="M54" s="148">
        <v>0</v>
      </c>
      <c r="N54" s="148">
        <v>0</v>
      </c>
      <c r="O54" s="148">
        <v>4</v>
      </c>
      <c r="P54" s="148">
        <v>2</v>
      </c>
      <c r="Q54" s="148">
        <v>1</v>
      </c>
      <c r="R54" s="148">
        <v>1</v>
      </c>
      <c r="S54" s="148">
        <v>44</v>
      </c>
      <c r="T54" s="148">
        <v>6</v>
      </c>
      <c r="U54" s="148">
        <v>0</v>
      </c>
      <c r="V54" s="148">
        <v>0</v>
      </c>
      <c r="W54" s="148">
        <v>0</v>
      </c>
      <c r="X54" s="148">
        <v>1</v>
      </c>
      <c r="Y54" s="148">
        <v>2</v>
      </c>
      <c r="Z54" s="148">
        <v>0</v>
      </c>
      <c r="AA54" s="148">
        <v>1</v>
      </c>
      <c r="AB54" s="148">
        <v>0</v>
      </c>
      <c r="AC54" s="148">
        <v>8</v>
      </c>
      <c r="AD54" s="148">
        <v>1</v>
      </c>
      <c r="AE54" s="148">
        <v>1</v>
      </c>
      <c r="AF54" s="148">
        <v>0</v>
      </c>
      <c r="AG54" s="148">
        <v>14</v>
      </c>
      <c r="AH54" s="148">
        <v>2</v>
      </c>
      <c r="AI54" s="148">
        <v>0</v>
      </c>
      <c r="AJ54" s="148">
        <v>4</v>
      </c>
      <c r="AK54" s="148">
        <v>0</v>
      </c>
      <c r="AL54" s="148">
        <v>0</v>
      </c>
      <c r="AM54" s="148">
        <v>7</v>
      </c>
      <c r="AN54" s="148">
        <v>0</v>
      </c>
      <c r="AO54" s="148">
        <v>1</v>
      </c>
      <c r="AP54" s="148">
        <v>1</v>
      </c>
    </row>
    <row r="55" spans="1:42" customFormat="1" ht="15.6" x14ac:dyDescent="0.3">
      <c r="A55" s="171" t="s">
        <v>90</v>
      </c>
      <c r="B55" s="172">
        <v>34</v>
      </c>
      <c r="C55" s="148">
        <v>0</v>
      </c>
      <c r="D55" s="148">
        <v>1</v>
      </c>
      <c r="E55" s="148">
        <v>0</v>
      </c>
      <c r="F55" s="148">
        <v>0</v>
      </c>
      <c r="G55" s="148">
        <v>0</v>
      </c>
      <c r="H55" s="148">
        <v>3</v>
      </c>
      <c r="I55" s="148">
        <v>0</v>
      </c>
      <c r="J55" s="148">
        <v>1</v>
      </c>
      <c r="K55" s="148">
        <v>0</v>
      </c>
      <c r="L55" s="148">
        <v>0</v>
      </c>
      <c r="M55" s="148">
        <v>0</v>
      </c>
      <c r="N55" s="148">
        <v>0</v>
      </c>
      <c r="O55" s="148">
        <v>3</v>
      </c>
      <c r="P55" s="148">
        <v>0</v>
      </c>
      <c r="Q55" s="148">
        <v>0</v>
      </c>
      <c r="R55" s="148">
        <v>0</v>
      </c>
      <c r="S55" s="148">
        <v>5</v>
      </c>
      <c r="T55" s="148">
        <v>0</v>
      </c>
      <c r="U55" s="148">
        <v>0</v>
      </c>
      <c r="V55" s="148">
        <v>0</v>
      </c>
      <c r="W55" s="148">
        <v>0</v>
      </c>
      <c r="X55" s="148">
        <v>1</v>
      </c>
      <c r="Y55" s="148">
        <v>0</v>
      </c>
      <c r="Z55" s="148">
        <v>0</v>
      </c>
      <c r="AA55" s="148">
        <v>0</v>
      </c>
      <c r="AB55" s="148">
        <v>0</v>
      </c>
      <c r="AC55" s="148">
        <v>5</v>
      </c>
      <c r="AD55" s="148">
        <v>0</v>
      </c>
      <c r="AE55" s="148">
        <v>0</v>
      </c>
      <c r="AF55" s="148">
        <v>0</v>
      </c>
      <c r="AG55" s="148">
        <v>2</v>
      </c>
      <c r="AH55" s="148">
        <v>4</v>
      </c>
      <c r="AI55" s="148">
        <v>0</v>
      </c>
      <c r="AJ55" s="148">
        <v>1</v>
      </c>
      <c r="AK55" s="148">
        <v>0</v>
      </c>
      <c r="AL55" s="148">
        <v>2</v>
      </c>
      <c r="AM55" s="148">
        <v>2</v>
      </c>
      <c r="AN55" s="148">
        <v>0</v>
      </c>
      <c r="AO55" s="148">
        <v>3</v>
      </c>
      <c r="AP55" s="148">
        <v>1</v>
      </c>
    </row>
    <row r="56" spans="1:42" customFormat="1" ht="15.6" x14ac:dyDescent="0.3">
      <c r="A56" s="171" t="s">
        <v>660</v>
      </c>
      <c r="B56" s="172">
        <v>27</v>
      </c>
      <c r="C56" s="148">
        <v>0</v>
      </c>
      <c r="D56" s="148">
        <v>0</v>
      </c>
      <c r="E56" s="148">
        <v>0</v>
      </c>
      <c r="F56" s="148">
        <v>0</v>
      </c>
      <c r="G56" s="148">
        <v>1</v>
      </c>
      <c r="H56" s="148">
        <v>0</v>
      </c>
      <c r="I56" s="148">
        <v>0</v>
      </c>
      <c r="J56" s="148">
        <v>0</v>
      </c>
      <c r="K56" s="148">
        <v>0</v>
      </c>
      <c r="L56" s="148">
        <v>0</v>
      </c>
      <c r="M56" s="148">
        <v>0</v>
      </c>
      <c r="N56" s="148">
        <v>0</v>
      </c>
      <c r="O56" s="148">
        <v>0</v>
      </c>
      <c r="P56" s="148">
        <v>0</v>
      </c>
      <c r="Q56" s="148">
        <v>0</v>
      </c>
      <c r="R56" s="148">
        <v>0</v>
      </c>
      <c r="S56" s="148">
        <v>21</v>
      </c>
      <c r="T56" s="148">
        <v>0</v>
      </c>
      <c r="U56" s="148">
        <v>1</v>
      </c>
      <c r="V56" s="148">
        <v>0</v>
      </c>
      <c r="W56" s="148">
        <v>0</v>
      </c>
      <c r="X56" s="148">
        <v>0</v>
      </c>
      <c r="Y56" s="148">
        <v>0</v>
      </c>
      <c r="Z56" s="148">
        <v>0</v>
      </c>
      <c r="AA56" s="148">
        <v>0</v>
      </c>
      <c r="AB56" s="148">
        <v>0</v>
      </c>
      <c r="AC56" s="148">
        <v>0</v>
      </c>
      <c r="AD56" s="148">
        <v>0</v>
      </c>
      <c r="AE56" s="148">
        <v>1</v>
      </c>
      <c r="AF56" s="148">
        <v>0</v>
      </c>
      <c r="AG56" s="148">
        <v>1</v>
      </c>
      <c r="AH56" s="148">
        <v>1</v>
      </c>
      <c r="AI56" s="148">
        <v>0</v>
      </c>
      <c r="AJ56" s="148">
        <v>0</v>
      </c>
      <c r="AK56" s="148">
        <v>0</v>
      </c>
      <c r="AL56" s="148">
        <v>0</v>
      </c>
      <c r="AM56" s="148">
        <v>0</v>
      </c>
      <c r="AN56" s="148">
        <v>0</v>
      </c>
      <c r="AO56" s="148">
        <v>1</v>
      </c>
      <c r="AP56" s="148">
        <v>0</v>
      </c>
    </row>
    <row r="57" spans="1:42" customFormat="1" ht="15.6" x14ac:dyDescent="0.3">
      <c r="A57" s="173" t="s">
        <v>576</v>
      </c>
      <c r="B57" s="172">
        <v>3</v>
      </c>
      <c r="C57" s="148">
        <v>0</v>
      </c>
      <c r="D57" s="148">
        <v>0</v>
      </c>
      <c r="E57" s="148">
        <v>0</v>
      </c>
      <c r="F57" s="148">
        <v>0</v>
      </c>
      <c r="G57" s="148">
        <v>0</v>
      </c>
      <c r="H57" s="148">
        <v>0</v>
      </c>
      <c r="I57" s="148">
        <v>0</v>
      </c>
      <c r="J57" s="148">
        <v>0</v>
      </c>
      <c r="K57" s="148">
        <v>0</v>
      </c>
      <c r="L57" s="148">
        <v>0</v>
      </c>
      <c r="M57" s="148">
        <v>0</v>
      </c>
      <c r="N57" s="148">
        <v>0</v>
      </c>
      <c r="O57" s="148">
        <v>0</v>
      </c>
      <c r="P57" s="148">
        <v>0</v>
      </c>
      <c r="Q57" s="148">
        <v>0</v>
      </c>
      <c r="R57" s="148">
        <v>0</v>
      </c>
      <c r="S57" s="148">
        <v>3</v>
      </c>
      <c r="T57" s="148">
        <v>0</v>
      </c>
      <c r="U57" s="148">
        <v>0</v>
      </c>
      <c r="V57" s="148">
        <v>0</v>
      </c>
      <c r="W57" s="148">
        <v>0</v>
      </c>
      <c r="X57" s="148">
        <v>0</v>
      </c>
      <c r="Y57" s="148">
        <v>0</v>
      </c>
      <c r="Z57" s="148">
        <v>0</v>
      </c>
      <c r="AA57" s="148">
        <v>0</v>
      </c>
      <c r="AB57" s="148">
        <v>0</v>
      </c>
      <c r="AC57" s="148">
        <v>0</v>
      </c>
      <c r="AD57" s="148">
        <v>0</v>
      </c>
      <c r="AE57" s="148">
        <v>0</v>
      </c>
      <c r="AF57" s="148">
        <v>0</v>
      </c>
      <c r="AG57" s="148">
        <v>0</v>
      </c>
      <c r="AH57" s="148">
        <v>0</v>
      </c>
      <c r="AI57" s="148">
        <v>0</v>
      </c>
      <c r="AJ57" s="148">
        <v>0</v>
      </c>
      <c r="AK57" s="148">
        <v>0</v>
      </c>
      <c r="AL57" s="148">
        <v>0</v>
      </c>
      <c r="AM57" s="148">
        <v>0</v>
      </c>
      <c r="AN57" s="148">
        <v>0</v>
      </c>
      <c r="AO57" s="148">
        <v>0</v>
      </c>
      <c r="AP57" s="148">
        <v>0</v>
      </c>
    </row>
    <row r="58" spans="1:42" customFormat="1" ht="15.6" x14ac:dyDescent="0.3">
      <c r="A58" s="173" t="s">
        <v>661</v>
      </c>
      <c r="B58" s="172">
        <v>0</v>
      </c>
      <c r="C58" s="148">
        <v>0</v>
      </c>
      <c r="D58" s="148">
        <v>0</v>
      </c>
      <c r="E58" s="148">
        <v>0</v>
      </c>
      <c r="F58" s="148">
        <v>0</v>
      </c>
      <c r="G58" s="148">
        <v>0</v>
      </c>
      <c r="H58" s="148">
        <v>0</v>
      </c>
      <c r="I58" s="148">
        <v>0</v>
      </c>
      <c r="J58" s="148">
        <v>0</v>
      </c>
      <c r="K58" s="148">
        <v>0</v>
      </c>
      <c r="L58" s="148">
        <v>0</v>
      </c>
      <c r="M58" s="148">
        <v>0</v>
      </c>
      <c r="N58" s="148">
        <v>0</v>
      </c>
      <c r="O58" s="148">
        <v>0</v>
      </c>
      <c r="P58" s="148">
        <v>0</v>
      </c>
      <c r="Q58" s="148">
        <v>0</v>
      </c>
      <c r="R58" s="148">
        <v>0</v>
      </c>
      <c r="S58" s="148">
        <v>0</v>
      </c>
      <c r="T58" s="148">
        <v>0</v>
      </c>
      <c r="U58" s="148">
        <v>0</v>
      </c>
      <c r="V58" s="148">
        <v>0</v>
      </c>
      <c r="W58" s="148">
        <v>0</v>
      </c>
      <c r="X58" s="148">
        <v>0</v>
      </c>
      <c r="Y58" s="148">
        <v>0</v>
      </c>
      <c r="Z58" s="148">
        <v>0</v>
      </c>
      <c r="AA58" s="148">
        <v>0</v>
      </c>
      <c r="AB58" s="148">
        <v>0</v>
      </c>
      <c r="AC58" s="148">
        <v>0</v>
      </c>
      <c r="AD58" s="148">
        <v>0</v>
      </c>
      <c r="AE58" s="148">
        <v>0</v>
      </c>
      <c r="AF58" s="148">
        <v>0</v>
      </c>
      <c r="AG58" s="148">
        <v>0</v>
      </c>
      <c r="AH58" s="148">
        <v>0</v>
      </c>
      <c r="AI58" s="148">
        <v>0</v>
      </c>
      <c r="AJ58" s="148">
        <v>0</v>
      </c>
      <c r="AK58" s="148">
        <v>0</v>
      </c>
      <c r="AL58" s="148">
        <v>0</v>
      </c>
      <c r="AM58" s="148">
        <v>0</v>
      </c>
      <c r="AN58" s="148">
        <v>0</v>
      </c>
      <c r="AO58" s="148">
        <v>0</v>
      </c>
      <c r="AP58" s="148">
        <v>0</v>
      </c>
    </row>
    <row r="59" spans="1:42" customFormat="1" ht="15.6" x14ac:dyDescent="0.3">
      <c r="A59" s="173" t="s">
        <v>611</v>
      </c>
      <c r="B59" s="172">
        <v>1</v>
      </c>
      <c r="C59" s="148">
        <v>0</v>
      </c>
      <c r="D59" s="148">
        <v>0</v>
      </c>
      <c r="E59" s="148">
        <v>0</v>
      </c>
      <c r="F59" s="148">
        <v>0</v>
      </c>
      <c r="G59" s="148">
        <v>0</v>
      </c>
      <c r="H59" s="148">
        <v>0</v>
      </c>
      <c r="I59" s="148">
        <v>0</v>
      </c>
      <c r="J59" s="148">
        <v>0</v>
      </c>
      <c r="K59" s="148">
        <v>0</v>
      </c>
      <c r="L59" s="148">
        <v>0</v>
      </c>
      <c r="M59" s="148">
        <v>0</v>
      </c>
      <c r="N59" s="148">
        <v>0</v>
      </c>
      <c r="O59" s="148">
        <v>0</v>
      </c>
      <c r="P59" s="148">
        <v>0</v>
      </c>
      <c r="Q59" s="148">
        <v>0</v>
      </c>
      <c r="R59" s="148">
        <v>0</v>
      </c>
      <c r="S59" s="148">
        <v>0</v>
      </c>
      <c r="T59" s="148">
        <v>0</v>
      </c>
      <c r="U59" s="148">
        <v>0</v>
      </c>
      <c r="V59" s="148">
        <v>0</v>
      </c>
      <c r="W59" s="148">
        <v>0</v>
      </c>
      <c r="X59" s="148">
        <v>0</v>
      </c>
      <c r="Y59" s="148">
        <v>0</v>
      </c>
      <c r="Z59" s="148">
        <v>0</v>
      </c>
      <c r="AA59" s="148">
        <v>0</v>
      </c>
      <c r="AB59" s="148">
        <v>0</v>
      </c>
      <c r="AC59" s="148">
        <v>0</v>
      </c>
      <c r="AD59" s="148">
        <v>0</v>
      </c>
      <c r="AE59" s="148">
        <v>0</v>
      </c>
      <c r="AF59" s="148">
        <v>0</v>
      </c>
      <c r="AG59" s="148">
        <v>1</v>
      </c>
      <c r="AH59" s="148">
        <v>0</v>
      </c>
      <c r="AI59" s="148">
        <v>0</v>
      </c>
      <c r="AJ59" s="148">
        <v>0</v>
      </c>
      <c r="AK59" s="148">
        <v>0</v>
      </c>
      <c r="AL59" s="148">
        <v>0</v>
      </c>
      <c r="AM59" s="148">
        <v>0</v>
      </c>
      <c r="AN59" s="148">
        <v>0</v>
      </c>
      <c r="AO59" s="148">
        <v>0</v>
      </c>
      <c r="AP59" s="148">
        <v>0</v>
      </c>
    </row>
    <row r="60" spans="1:42" customFormat="1" ht="15.6" x14ac:dyDescent="0.3">
      <c r="A60" s="173" t="s">
        <v>536</v>
      </c>
      <c r="B60" s="172">
        <v>0</v>
      </c>
      <c r="C60" s="148">
        <v>0</v>
      </c>
      <c r="D60" s="148">
        <v>0</v>
      </c>
      <c r="E60" s="148">
        <v>0</v>
      </c>
      <c r="F60" s="148">
        <v>0</v>
      </c>
      <c r="G60" s="148">
        <v>0</v>
      </c>
      <c r="H60" s="148">
        <v>0</v>
      </c>
      <c r="I60" s="148">
        <v>0</v>
      </c>
      <c r="J60" s="148">
        <v>0</v>
      </c>
      <c r="K60" s="148">
        <v>0</v>
      </c>
      <c r="L60" s="148">
        <v>0</v>
      </c>
      <c r="M60" s="148">
        <v>0</v>
      </c>
      <c r="N60" s="148">
        <v>0</v>
      </c>
      <c r="O60" s="148">
        <v>0</v>
      </c>
      <c r="P60" s="148">
        <v>0</v>
      </c>
      <c r="Q60" s="148">
        <v>0</v>
      </c>
      <c r="R60" s="148">
        <v>0</v>
      </c>
      <c r="S60" s="148">
        <v>0</v>
      </c>
      <c r="T60" s="148">
        <v>0</v>
      </c>
      <c r="U60" s="148">
        <v>0</v>
      </c>
      <c r="V60" s="148">
        <v>0</v>
      </c>
      <c r="W60" s="148">
        <v>0</v>
      </c>
      <c r="X60" s="148">
        <v>0</v>
      </c>
      <c r="Y60" s="148">
        <v>0</v>
      </c>
      <c r="Z60" s="148">
        <v>0</v>
      </c>
      <c r="AA60" s="148">
        <v>0</v>
      </c>
      <c r="AB60" s="148">
        <v>0</v>
      </c>
      <c r="AC60" s="148">
        <v>0</v>
      </c>
      <c r="AD60" s="148">
        <v>0</v>
      </c>
      <c r="AE60" s="148">
        <v>0</v>
      </c>
      <c r="AF60" s="148">
        <v>0</v>
      </c>
      <c r="AG60" s="148">
        <v>0</v>
      </c>
      <c r="AH60" s="148">
        <v>0</v>
      </c>
      <c r="AI60" s="148">
        <v>0</v>
      </c>
      <c r="AJ60" s="148">
        <v>0</v>
      </c>
      <c r="AK60" s="148">
        <v>0</v>
      </c>
      <c r="AL60" s="148">
        <v>0</v>
      </c>
      <c r="AM60" s="148">
        <v>0</v>
      </c>
      <c r="AN60" s="148">
        <v>0</v>
      </c>
      <c r="AO60" s="148">
        <v>0</v>
      </c>
      <c r="AP60" s="148">
        <v>0</v>
      </c>
    </row>
    <row r="61" spans="1:42" customFormat="1" ht="15.6" x14ac:dyDescent="0.3">
      <c r="A61" s="173" t="s">
        <v>307</v>
      </c>
      <c r="B61" s="172">
        <v>35</v>
      </c>
      <c r="C61" s="148">
        <v>0</v>
      </c>
      <c r="D61" s="148">
        <v>0</v>
      </c>
      <c r="E61" s="148">
        <v>0</v>
      </c>
      <c r="F61" s="148">
        <v>0</v>
      </c>
      <c r="G61" s="148">
        <v>0</v>
      </c>
      <c r="H61" s="148">
        <v>1</v>
      </c>
      <c r="I61" s="148">
        <v>0</v>
      </c>
      <c r="J61" s="148">
        <v>0</v>
      </c>
      <c r="K61" s="148">
        <v>0</v>
      </c>
      <c r="L61" s="148">
        <v>0</v>
      </c>
      <c r="M61" s="148">
        <v>1</v>
      </c>
      <c r="N61" s="148">
        <v>0</v>
      </c>
      <c r="O61" s="148">
        <v>0</v>
      </c>
      <c r="P61" s="148">
        <v>0</v>
      </c>
      <c r="Q61" s="148">
        <v>1</v>
      </c>
      <c r="R61" s="148">
        <v>0</v>
      </c>
      <c r="S61" s="148">
        <v>13</v>
      </c>
      <c r="T61" s="148">
        <v>0</v>
      </c>
      <c r="U61" s="148">
        <v>0</v>
      </c>
      <c r="V61" s="148">
        <v>0</v>
      </c>
      <c r="W61" s="148">
        <v>0</v>
      </c>
      <c r="X61" s="148">
        <v>0</v>
      </c>
      <c r="Y61" s="148">
        <v>0</v>
      </c>
      <c r="Z61" s="148">
        <v>0</v>
      </c>
      <c r="AA61" s="148">
        <v>0</v>
      </c>
      <c r="AB61" s="148">
        <v>0</v>
      </c>
      <c r="AC61" s="148">
        <v>17</v>
      </c>
      <c r="AD61" s="148">
        <v>0</v>
      </c>
      <c r="AE61" s="148">
        <v>0</v>
      </c>
      <c r="AF61" s="148">
        <v>0</v>
      </c>
      <c r="AG61" s="148">
        <v>0</v>
      </c>
      <c r="AH61" s="148">
        <v>0</v>
      </c>
      <c r="AI61" s="148">
        <v>0</v>
      </c>
      <c r="AJ61" s="148">
        <v>2</v>
      </c>
      <c r="AK61" s="148">
        <v>0</v>
      </c>
      <c r="AL61" s="148">
        <v>0</v>
      </c>
      <c r="AM61" s="148">
        <v>0</v>
      </c>
      <c r="AN61" s="148">
        <v>0</v>
      </c>
      <c r="AO61" s="148">
        <v>0</v>
      </c>
      <c r="AP61" s="148">
        <v>0</v>
      </c>
    </row>
    <row r="62" spans="1:42" customFormat="1" ht="15.6" x14ac:dyDescent="0.3">
      <c r="A62" s="173" t="s">
        <v>612</v>
      </c>
      <c r="B62" s="172">
        <v>0</v>
      </c>
      <c r="C62" s="148">
        <v>0</v>
      </c>
      <c r="D62" s="148">
        <v>0</v>
      </c>
      <c r="E62" s="148">
        <v>0</v>
      </c>
      <c r="F62" s="148">
        <v>0</v>
      </c>
      <c r="G62" s="148">
        <v>0</v>
      </c>
      <c r="H62" s="148">
        <v>0</v>
      </c>
      <c r="I62" s="148">
        <v>0</v>
      </c>
      <c r="J62" s="148">
        <v>0</v>
      </c>
      <c r="K62" s="148">
        <v>0</v>
      </c>
      <c r="L62" s="148">
        <v>0</v>
      </c>
      <c r="M62" s="148">
        <v>0</v>
      </c>
      <c r="N62" s="148">
        <v>0</v>
      </c>
      <c r="O62" s="148">
        <v>0</v>
      </c>
      <c r="P62" s="148">
        <v>0</v>
      </c>
      <c r="Q62" s="148">
        <v>0</v>
      </c>
      <c r="R62" s="148">
        <v>0</v>
      </c>
      <c r="S62" s="148">
        <v>0</v>
      </c>
      <c r="T62" s="148">
        <v>0</v>
      </c>
      <c r="U62" s="148">
        <v>0</v>
      </c>
      <c r="V62" s="148">
        <v>0</v>
      </c>
      <c r="W62" s="148">
        <v>0</v>
      </c>
      <c r="X62" s="148">
        <v>0</v>
      </c>
      <c r="Y62" s="148">
        <v>0</v>
      </c>
      <c r="Z62" s="148">
        <v>0</v>
      </c>
      <c r="AA62" s="148">
        <v>0</v>
      </c>
      <c r="AB62" s="148">
        <v>0</v>
      </c>
      <c r="AC62" s="148">
        <v>0</v>
      </c>
      <c r="AD62" s="148">
        <v>0</v>
      </c>
      <c r="AE62" s="148">
        <v>0</v>
      </c>
      <c r="AF62" s="148">
        <v>0</v>
      </c>
      <c r="AG62" s="148">
        <v>0</v>
      </c>
      <c r="AH62" s="148">
        <v>0</v>
      </c>
      <c r="AI62" s="148">
        <v>0</v>
      </c>
      <c r="AJ62" s="148">
        <v>0</v>
      </c>
      <c r="AK62" s="148">
        <v>0</v>
      </c>
      <c r="AL62" s="148">
        <v>0</v>
      </c>
      <c r="AM62" s="148">
        <v>0</v>
      </c>
      <c r="AN62" s="148">
        <v>0</v>
      </c>
      <c r="AO62" s="148">
        <v>0</v>
      </c>
      <c r="AP62" s="148">
        <v>0</v>
      </c>
    </row>
    <row r="63" spans="1:42" customFormat="1" ht="15.6" x14ac:dyDescent="0.3">
      <c r="A63" s="173" t="s">
        <v>537</v>
      </c>
      <c r="B63" s="172">
        <v>6</v>
      </c>
      <c r="C63" s="148">
        <v>0</v>
      </c>
      <c r="D63" s="148">
        <v>0</v>
      </c>
      <c r="E63" s="148">
        <v>0</v>
      </c>
      <c r="F63" s="148">
        <v>0</v>
      </c>
      <c r="G63" s="148">
        <v>0</v>
      </c>
      <c r="H63" s="148">
        <v>0</v>
      </c>
      <c r="I63" s="148">
        <v>0</v>
      </c>
      <c r="J63" s="148">
        <v>0</v>
      </c>
      <c r="K63" s="148">
        <v>0</v>
      </c>
      <c r="L63" s="148">
        <v>0</v>
      </c>
      <c r="M63" s="148">
        <v>0</v>
      </c>
      <c r="N63" s="148">
        <v>0</v>
      </c>
      <c r="O63" s="148">
        <v>0</v>
      </c>
      <c r="P63" s="148">
        <v>0</v>
      </c>
      <c r="Q63" s="148">
        <v>0</v>
      </c>
      <c r="R63" s="148">
        <v>0</v>
      </c>
      <c r="S63" s="148">
        <v>5</v>
      </c>
      <c r="T63" s="148">
        <v>0</v>
      </c>
      <c r="U63" s="148">
        <v>0</v>
      </c>
      <c r="V63" s="148">
        <v>0</v>
      </c>
      <c r="W63" s="148">
        <v>0</v>
      </c>
      <c r="X63" s="148">
        <v>0</v>
      </c>
      <c r="Y63" s="148">
        <v>0</v>
      </c>
      <c r="Z63" s="148">
        <v>0</v>
      </c>
      <c r="AA63" s="148">
        <v>0</v>
      </c>
      <c r="AB63" s="148">
        <v>0</v>
      </c>
      <c r="AC63" s="148">
        <v>1</v>
      </c>
      <c r="AD63" s="148">
        <v>0</v>
      </c>
      <c r="AE63" s="148">
        <v>0</v>
      </c>
      <c r="AF63" s="148">
        <v>0</v>
      </c>
      <c r="AG63" s="148">
        <v>0</v>
      </c>
      <c r="AH63" s="148">
        <v>0</v>
      </c>
      <c r="AI63" s="148">
        <v>0</v>
      </c>
      <c r="AJ63" s="148">
        <v>0</v>
      </c>
      <c r="AK63" s="148">
        <v>0</v>
      </c>
      <c r="AL63" s="148">
        <v>0</v>
      </c>
      <c r="AM63" s="148">
        <v>0</v>
      </c>
      <c r="AN63" s="148">
        <v>0</v>
      </c>
      <c r="AO63" s="148">
        <v>0</v>
      </c>
      <c r="AP63" s="148">
        <v>0</v>
      </c>
    </row>
    <row r="64" spans="1:42" customFormat="1" ht="15.6" x14ac:dyDescent="0.3">
      <c r="A64" s="173" t="s">
        <v>662</v>
      </c>
      <c r="B64" s="172">
        <v>0</v>
      </c>
      <c r="C64" s="148">
        <v>0</v>
      </c>
      <c r="D64" s="148">
        <v>0</v>
      </c>
      <c r="E64" s="148">
        <v>0</v>
      </c>
      <c r="F64" s="148">
        <v>0</v>
      </c>
      <c r="G64" s="148">
        <v>0</v>
      </c>
      <c r="H64" s="148">
        <v>0</v>
      </c>
      <c r="I64" s="148">
        <v>0</v>
      </c>
      <c r="J64" s="148">
        <v>0</v>
      </c>
      <c r="K64" s="148">
        <v>0</v>
      </c>
      <c r="L64" s="148">
        <v>0</v>
      </c>
      <c r="M64" s="148">
        <v>0</v>
      </c>
      <c r="N64" s="148">
        <v>0</v>
      </c>
      <c r="O64" s="148">
        <v>0</v>
      </c>
      <c r="P64" s="148">
        <v>0</v>
      </c>
      <c r="Q64" s="148">
        <v>0</v>
      </c>
      <c r="R64" s="148">
        <v>0</v>
      </c>
      <c r="S64" s="148">
        <v>0</v>
      </c>
      <c r="T64" s="148">
        <v>0</v>
      </c>
      <c r="U64" s="148">
        <v>0</v>
      </c>
      <c r="V64" s="148">
        <v>0</v>
      </c>
      <c r="W64" s="148">
        <v>0</v>
      </c>
      <c r="X64" s="148">
        <v>0</v>
      </c>
      <c r="Y64" s="148">
        <v>0</v>
      </c>
      <c r="Z64" s="148">
        <v>0</v>
      </c>
      <c r="AA64" s="148">
        <v>0</v>
      </c>
      <c r="AB64" s="148">
        <v>0</v>
      </c>
      <c r="AC64" s="148">
        <v>0</v>
      </c>
      <c r="AD64" s="148">
        <v>0</v>
      </c>
      <c r="AE64" s="148">
        <v>0</v>
      </c>
      <c r="AF64" s="148">
        <v>0</v>
      </c>
      <c r="AG64" s="148">
        <v>0</v>
      </c>
      <c r="AH64" s="148">
        <v>0</v>
      </c>
      <c r="AI64" s="148">
        <v>0</v>
      </c>
      <c r="AJ64" s="148">
        <v>0</v>
      </c>
      <c r="AK64" s="148">
        <v>0</v>
      </c>
      <c r="AL64" s="148">
        <v>0</v>
      </c>
      <c r="AM64" s="148">
        <v>0</v>
      </c>
      <c r="AN64" s="148">
        <v>0</v>
      </c>
      <c r="AO64" s="148">
        <v>0</v>
      </c>
      <c r="AP64" s="148">
        <v>0</v>
      </c>
    </row>
    <row r="65" spans="1:42" customFormat="1" ht="15.6" x14ac:dyDescent="0.3">
      <c r="A65" s="173" t="s">
        <v>663</v>
      </c>
      <c r="B65" s="172">
        <v>0</v>
      </c>
      <c r="C65" s="148">
        <v>0</v>
      </c>
      <c r="D65" s="148">
        <v>0</v>
      </c>
      <c r="E65" s="148">
        <v>0</v>
      </c>
      <c r="F65" s="148">
        <v>0</v>
      </c>
      <c r="G65" s="148">
        <v>0</v>
      </c>
      <c r="H65" s="148">
        <v>0</v>
      </c>
      <c r="I65" s="148">
        <v>0</v>
      </c>
      <c r="J65" s="148">
        <v>0</v>
      </c>
      <c r="K65" s="148">
        <v>0</v>
      </c>
      <c r="L65" s="148">
        <v>0</v>
      </c>
      <c r="M65" s="148">
        <v>0</v>
      </c>
      <c r="N65" s="148">
        <v>0</v>
      </c>
      <c r="O65" s="148">
        <v>0</v>
      </c>
      <c r="P65" s="148">
        <v>0</v>
      </c>
      <c r="Q65" s="148">
        <v>0</v>
      </c>
      <c r="R65" s="148">
        <v>0</v>
      </c>
      <c r="S65" s="148">
        <v>0</v>
      </c>
      <c r="T65" s="148">
        <v>0</v>
      </c>
      <c r="U65" s="148">
        <v>0</v>
      </c>
      <c r="V65" s="148">
        <v>0</v>
      </c>
      <c r="W65" s="148">
        <v>0</v>
      </c>
      <c r="X65" s="148">
        <v>0</v>
      </c>
      <c r="Y65" s="148">
        <v>0</v>
      </c>
      <c r="Z65" s="148">
        <v>0</v>
      </c>
      <c r="AA65" s="148">
        <v>0</v>
      </c>
      <c r="AB65" s="148">
        <v>0</v>
      </c>
      <c r="AC65" s="148">
        <v>0</v>
      </c>
      <c r="AD65" s="148">
        <v>0</v>
      </c>
      <c r="AE65" s="148">
        <v>0</v>
      </c>
      <c r="AF65" s="148">
        <v>0</v>
      </c>
      <c r="AG65" s="148">
        <v>0</v>
      </c>
      <c r="AH65" s="148">
        <v>0</v>
      </c>
      <c r="AI65" s="148">
        <v>0</v>
      </c>
      <c r="AJ65" s="148">
        <v>0</v>
      </c>
      <c r="AK65" s="148">
        <v>0</v>
      </c>
      <c r="AL65" s="148">
        <v>0</v>
      </c>
      <c r="AM65" s="148">
        <v>0</v>
      </c>
      <c r="AN65" s="148">
        <v>0</v>
      </c>
      <c r="AO65" s="148">
        <v>0</v>
      </c>
      <c r="AP65" s="148">
        <v>0</v>
      </c>
    </row>
    <row r="66" spans="1:42" customFormat="1" ht="15.6" x14ac:dyDescent="0.3">
      <c r="A66" s="173" t="s">
        <v>664</v>
      </c>
      <c r="B66" s="172">
        <v>0</v>
      </c>
      <c r="C66" s="148">
        <v>0</v>
      </c>
      <c r="D66" s="148">
        <v>0</v>
      </c>
      <c r="E66" s="148">
        <v>0</v>
      </c>
      <c r="F66" s="148">
        <v>0</v>
      </c>
      <c r="G66" s="148">
        <v>0</v>
      </c>
      <c r="H66" s="148">
        <v>0</v>
      </c>
      <c r="I66" s="148">
        <v>0</v>
      </c>
      <c r="J66" s="148">
        <v>0</v>
      </c>
      <c r="K66" s="148">
        <v>0</v>
      </c>
      <c r="L66" s="148">
        <v>0</v>
      </c>
      <c r="M66" s="148">
        <v>0</v>
      </c>
      <c r="N66" s="148">
        <v>0</v>
      </c>
      <c r="O66" s="148">
        <v>0</v>
      </c>
      <c r="P66" s="148">
        <v>0</v>
      </c>
      <c r="Q66" s="148">
        <v>0</v>
      </c>
      <c r="R66" s="148">
        <v>0</v>
      </c>
      <c r="S66" s="148">
        <v>0</v>
      </c>
      <c r="T66" s="148">
        <v>0</v>
      </c>
      <c r="U66" s="148">
        <v>0</v>
      </c>
      <c r="V66" s="148">
        <v>0</v>
      </c>
      <c r="W66" s="148">
        <v>0</v>
      </c>
      <c r="X66" s="148">
        <v>0</v>
      </c>
      <c r="Y66" s="148">
        <v>0</v>
      </c>
      <c r="Z66" s="148">
        <v>0</v>
      </c>
      <c r="AA66" s="148">
        <v>0</v>
      </c>
      <c r="AB66" s="148">
        <v>0</v>
      </c>
      <c r="AC66" s="148">
        <v>0</v>
      </c>
      <c r="AD66" s="148">
        <v>0</v>
      </c>
      <c r="AE66" s="148">
        <v>0</v>
      </c>
      <c r="AF66" s="148">
        <v>0</v>
      </c>
      <c r="AG66" s="148">
        <v>0</v>
      </c>
      <c r="AH66" s="148">
        <v>0</v>
      </c>
      <c r="AI66" s="148">
        <v>0</v>
      </c>
      <c r="AJ66" s="148">
        <v>0</v>
      </c>
      <c r="AK66" s="148">
        <v>0</v>
      </c>
      <c r="AL66" s="148">
        <v>0</v>
      </c>
      <c r="AM66" s="148">
        <v>0</v>
      </c>
      <c r="AN66" s="148">
        <v>0</v>
      </c>
      <c r="AO66" s="148">
        <v>0</v>
      </c>
      <c r="AP66" s="148">
        <v>0</v>
      </c>
    </row>
    <row r="67" spans="1:42" customFormat="1" ht="15.6" x14ac:dyDescent="0.3">
      <c r="A67" s="173" t="s">
        <v>524</v>
      </c>
      <c r="B67" s="172">
        <v>3</v>
      </c>
      <c r="C67" s="148">
        <v>0</v>
      </c>
      <c r="D67" s="148">
        <v>0</v>
      </c>
      <c r="E67" s="148">
        <v>0</v>
      </c>
      <c r="F67" s="148">
        <v>0</v>
      </c>
      <c r="G67" s="148">
        <v>0</v>
      </c>
      <c r="H67" s="148">
        <v>0</v>
      </c>
      <c r="I67" s="148">
        <v>0</v>
      </c>
      <c r="J67" s="148">
        <v>0</v>
      </c>
      <c r="K67" s="148">
        <v>0</v>
      </c>
      <c r="L67" s="148">
        <v>0</v>
      </c>
      <c r="M67" s="148">
        <v>0</v>
      </c>
      <c r="N67" s="148">
        <v>0</v>
      </c>
      <c r="O67" s="148">
        <v>0</v>
      </c>
      <c r="P67" s="148">
        <v>0</v>
      </c>
      <c r="Q67" s="148">
        <v>0</v>
      </c>
      <c r="R67" s="148">
        <v>0</v>
      </c>
      <c r="S67" s="148">
        <v>1</v>
      </c>
      <c r="T67" s="148">
        <v>0</v>
      </c>
      <c r="U67" s="148">
        <v>0</v>
      </c>
      <c r="V67" s="148">
        <v>0</v>
      </c>
      <c r="W67" s="148">
        <v>0</v>
      </c>
      <c r="X67" s="148">
        <v>0</v>
      </c>
      <c r="Y67" s="148">
        <v>0</v>
      </c>
      <c r="Z67" s="148">
        <v>0</v>
      </c>
      <c r="AA67" s="148">
        <v>0</v>
      </c>
      <c r="AB67" s="148">
        <v>0</v>
      </c>
      <c r="AC67" s="148">
        <v>0</v>
      </c>
      <c r="AD67" s="148">
        <v>0</v>
      </c>
      <c r="AE67" s="148">
        <v>0</v>
      </c>
      <c r="AF67" s="148">
        <v>0</v>
      </c>
      <c r="AG67" s="148">
        <v>0</v>
      </c>
      <c r="AH67" s="148">
        <v>0</v>
      </c>
      <c r="AI67" s="148">
        <v>0</v>
      </c>
      <c r="AJ67" s="148">
        <v>0</v>
      </c>
      <c r="AK67" s="148">
        <v>0</v>
      </c>
      <c r="AL67" s="148">
        <v>0</v>
      </c>
      <c r="AM67" s="148">
        <v>1</v>
      </c>
      <c r="AN67" s="148">
        <v>0</v>
      </c>
      <c r="AO67" s="148">
        <v>0</v>
      </c>
      <c r="AP67" s="148">
        <v>1</v>
      </c>
    </row>
    <row r="68" spans="1:42" customFormat="1" ht="15.6" x14ac:dyDescent="0.3">
      <c r="A68" s="173" t="s">
        <v>665</v>
      </c>
      <c r="B68" s="172">
        <v>0</v>
      </c>
      <c r="C68" s="148">
        <v>0</v>
      </c>
      <c r="D68" s="148">
        <v>0</v>
      </c>
      <c r="E68" s="148">
        <v>0</v>
      </c>
      <c r="F68" s="148">
        <v>0</v>
      </c>
      <c r="G68" s="148">
        <v>0</v>
      </c>
      <c r="H68" s="148">
        <v>0</v>
      </c>
      <c r="I68" s="148">
        <v>0</v>
      </c>
      <c r="J68" s="148">
        <v>0</v>
      </c>
      <c r="K68" s="148">
        <v>0</v>
      </c>
      <c r="L68" s="148">
        <v>0</v>
      </c>
      <c r="M68" s="148">
        <v>0</v>
      </c>
      <c r="N68" s="148">
        <v>0</v>
      </c>
      <c r="O68" s="148">
        <v>0</v>
      </c>
      <c r="P68" s="148">
        <v>0</v>
      </c>
      <c r="Q68" s="148">
        <v>0</v>
      </c>
      <c r="R68" s="148">
        <v>0</v>
      </c>
      <c r="S68" s="148">
        <v>0</v>
      </c>
      <c r="T68" s="148">
        <v>0</v>
      </c>
      <c r="U68" s="148">
        <v>0</v>
      </c>
      <c r="V68" s="148">
        <v>0</v>
      </c>
      <c r="W68" s="148">
        <v>0</v>
      </c>
      <c r="X68" s="148">
        <v>0</v>
      </c>
      <c r="Y68" s="148">
        <v>0</v>
      </c>
      <c r="Z68" s="148">
        <v>0</v>
      </c>
      <c r="AA68" s="148">
        <v>0</v>
      </c>
      <c r="AB68" s="148">
        <v>0</v>
      </c>
      <c r="AC68" s="148">
        <v>0</v>
      </c>
      <c r="AD68" s="148">
        <v>0</v>
      </c>
      <c r="AE68" s="148">
        <v>0</v>
      </c>
      <c r="AF68" s="148">
        <v>0</v>
      </c>
      <c r="AG68" s="148">
        <v>0</v>
      </c>
      <c r="AH68" s="148">
        <v>0</v>
      </c>
      <c r="AI68" s="148">
        <v>0</v>
      </c>
      <c r="AJ68" s="148">
        <v>0</v>
      </c>
      <c r="AK68" s="148">
        <v>0</v>
      </c>
      <c r="AL68" s="148">
        <v>0</v>
      </c>
      <c r="AM68" s="148">
        <v>0</v>
      </c>
      <c r="AN68" s="148">
        <v>0</v>
      </c>
      <c r="AO68" s="148">
        <v>0</v>
      </c>
      <c r="AP68" s="148">
        <v>0</v>
      </c>
    </row>
    <row r="69" spans="1:42" customFormat="1" ht="15.6" x14ac:dyDescent="0.3">
      <c r="A69" s="173" t="s">
        <v>666</v>
      </c>
      <c r="B69" s="172">
        <v>0</v>
      </c>
      <c r="C69" s="148">
        <v>0</v>
      </c>
      <c r="D69" s="148">
        <v>0</v>
      </c>
      <c r="E69" s="148">
        <v>0</v>
      </c>
      <c r="F69" s="148">
        <v>0</v>
      </c>
      <c r="G69" s="148">
        <v>0</v>
      </c>
      <c r="H69" s="148">
        <v>0</v>
      </c>
      <c r="I69" s="148">
        <v>0</v>
      </c>
      <c r="J69" s="148">
        <v>0</v>
      </c>
      <c r="K69" s="148">
        <v>0</v>
      </c>
      <c r="L69" s="148">
        <v>0</v>
      </c>
      <c r="M69" s="148">
        <v>0</v>
      </c>
      <c r="N69" s="148">
        <v>0</v>
      </c>
      <c r="O69" s="148">
        <v>0</v>
      </c>
      <c r="P69" s="148">
        <v>0</v>
      </c>
      <c r="Q69" s="148">
        <v>0</v>
      </c>
      <c r="R69" s="148">
        <v>0</v>
      </c>
      <c r="S69" s="148">
        <v>0</v>
      </c>
      <c r="T69" s="148">
        <v>0</v>
      </c>
      <c r="U69" s="148">
        <v>0</v>
      </c>
      <c r="V69" s="148">
        <v>0</v>
      </c>
      <c r="W69" s="148">
        <v>0</v>
      </c>
      <c r="X69" s="148">
        <v>0</v>
      </c>
      <c r="Y69" s="148">
        <v>0</v>
      </c>
      <c r="Z69" s="148">
        <v>0</v>
      </c>
      <c r="AA69" s="148">
        <v>0</v>
      </c>
      <c r="AB69" s="148">
        <v>0</v>
      </c>
      <c r="AC69" s="148">
        <v>0</v>
      </c>
      <c r="AD69" s="148">
        <v>0</v>
      </c>
      <c r="AE69" s="148">
        <v>0</v>
      </c>
      <c r="AF69" s="148">
        <v>0</v>
      </c>
      <c r="AG69" s="148">
        <v>0</v>
      </c>
      <c r="AH69" s="148">
        <v>0</v>
      </c>
      <c r="AI69" s="148">
        <v>0</v>
      </c>
      <c r="AJ69" s="148">
        <v>0</v>
      </c>
      <c r="AK69" s="148">
        <v>0</v>
      </c>
      <c r="AL69" s="148">
        <v>0</v>
      </c>
      <c r="AM69" s="148">
        <v>0</v>
      </c>
      <c r="AN69" s="148">
        <v>0</v>
      </c>
      <c r="AO69" s="148">
        <v>0</v>
      </c>
      <c r="AP69" s="148">
        <v>0</v>
      </c>
    </row>
    <row r="70" spans="1:42" customFormat="1" ht="15.6" x14ac:dyDescent="0.3">
      <c r="A70" s="173" t="s">
        <v>309</v>
      </c>
      <c r="B70" s="172">
        <v>5</v>
      </c>
      <c r="C70" s="148">
        <v>0</v>
      </c>
      <c r="D70" s="148">
        <v>0</v>
      </c>
      <c r="E70" s="148">
        <v>0</v>
      </c>
      <c r="F70" s="148">
        <v>0</v>
      </c>
      <c r="G70" s="148">
        <v>1</v>
      </c>
      <c r="H70" s="148">
        <v>1</v>
      </c>
      <c r="I70" s="148">
        <v>0</v>
      </c>
      <c r="J70" s="148">
        <v>0</v>
      </c>
      <c r="K70" s="148">
        <v>0</v>
      </c>
      <c r="L70" s="148">
        <v>0</v>
      </c>
      <c r="M70" s="148">
        <v>0</v>
      </c>
      <c r="N70" s="148">
        <v>0</v>
      </c>
      <c r="O70" s="148">
        <v>0</v>
      </c>
      <c r="P70" s="148">
        <v>0</v>
      </c>
      <c r="Q70" s="148">
        <v>0</v>
      </c>
      <c r="R70" s="148">
        <v>0</v>
      </c>
      <c r="S70" s="148">
        <v>1</v>
      </c>
      <c r="T70" s="148">
        <v>0</v>
      </c>
      <c r="U70" s="148">
        <v>0</v>
      </c>
      <c r="V70" s="148">
        <v>0</v>
      </c>
      <c r="W70" s="148">
        <v>0</v>
      </c>
      <c r="X70" s="148">
        <v>0</v>
      </c>
      <c r="Y70" s="148">
        <v>0</v>
      </c>
      <c r="Z70" s="148">
        <v>0</v>
      </c>
      <c r="AA70" s="148">
        <v>0</v>
      </c>
      <c r="AB70" s="148">
        <v>0</v>
      </c>
      <c r="AC70" s="148">
        <v>0</v>
      </c>
      <c r="AD70" s="148">
        <v>0</v>
      </c>
      <c r="AE70" s="148">
        <v>0</v>
      </c>
      <c r="AF70" s="148">
        <v>0</v>
      </c>
      <c r="AG70" s="148">
        <v>2</v>
      </c>
      <c r="AH70" s="148">
        <v>0</v>
      </c>
      <c r="AI70" s="148">
        <v>0</v>
      </c>
      <c r="AJ70" s="148">
        <v>0</v>
      </c>
      <c r="AK70" s="148">
        <v>0</v>
      </c>
      <c r="AL70" s="148">
        <v>0</v>
      </c>
      <c r="AM70" s="148">
        <v>0</v>
      </c>
      <c r="AN70" s="148">
        <v>0</v>
      </c>
      <c r="AO70" s="148">
        <v>0</v>
      </c>
      <c r="AP70" s="148">
        <v>0</v>
      </c>
    </row>
    <row r="71" spans="1:42" customFormat="1" ht="15.6" x14ac:dyDescent="0.3">
      <c r="A71" s="173" t="s">
        <v>601</v>
      </c>
      <c r="B71" s="172">
        <v>2</v>
      </c>
      <c r="C71" s="148">
        <v>0</v>
      </c>
      <c r="D71" s="148">
        <v>0</v>
      </c>
      <c r="E71" s="148">
        <v>0</v>
      </c>
      <c r="F71" s="148">
        <v>0</v>
      </c>
      <c r="G71" s="148">
        <v>0</v>
      </c>
      <c r="H71" s="148">
        <v>1</v>
      </c>
      <c r="I71" s="148">
        <v>0</v>
      </c>
      <c r="J71" s="148">
        <v>0</v>
      </c>
      <c r="K71" s="148">
        <v>0</v>
      </c>
      <c r="L71" s="148">
        <v>0</v>
      </c>
      <c r="M71" s="148">
        <v>0</v>
      </c>
      <c r="N71" s="148">
        <v>0</v>
      </c>
      <c r="O71" s="148">
        <v>0</v>
      </c>
      <c r="P71" s="148">
        <v>0</v>
      </c>
      <c r="Q71" s="148">
        <v>0</v>
      </c>
      <c r="R71" s="148">
        <v>0</v>
      </c>
      <c r="S71" s="148">
        <v>1</v>
      </c>
      <c r="T71" s="148">
        <v>0</v>
      </c>
      <c r="U71" s="148">
        <v>0</v>
      </c>
      <c r="V71" s="148">
        <v>0</v>
      </c>
      <c r="W71" s="148">
        <v>0</v>
      </c>
      <c r="X71" s="148">
        <v>0</v>
      </c>
      <c r="Y71" s="148">
        <v>0</v>
      </c>
      <c r="Z71" s="148">
        <v>0</v>
      </c>
      <c r="AA71" s="148">
        <v>0</v>
      </c>
      <c r="AB71" s="148">
        <v>0</v>
      </c>
      <c r="AC71" s="148">
        <v>0</v>
      </c>
      <c r="AD71" s="148">
        <v>0</v>
      </c>
      <c r="AE71" s="148">
        <v>0</v>
      </c>
      <c r="AF71" s="148">
        <v>0</v>
      </c>
      <c r="AG71" s="148">
        <v>0</v>
      </c>
      <c r="AH71" s="148">
        <v>0</v>
      </c>
      <c r="AI71" s="148">
        <v>0</v>
      </c>
      <c r="AJ71" s="148">
        <v>0</v>
      </c>
      <c r="AK71" s="148">
        <v>0</v>
      </c>
      <c r="AL71" s="148">
        <v>0</v>
      </c>
      <c r="AM71" s="148">
        <v>0</v>
      </c>
      <c r="AN71" s="148">
        <v>0</v>
      </c>
      <c r="AO71" s="148">
        <v>0</v>
      </c>
      <c r="AP71" s="148">
        <v>0</v>
      </c>
    </row>
    <row r="72" spans="1:42" customFormat="1" ht="15.6" x14ac:dyDescent="0.3">
      <c r="A72" s="173" t="s">
        <v>667</v>
      </c>
      <c r="B72" s="172">
        <v>0</v>
      </c>
      <c r="C72" s="148">
        <v>0</v>
      </c>
      <c r="D72" s="148">
        <v>0</v>
      </c>
      <c r="E72" s="148">
        <v>0</v>
      </c>
      <c r="F72" s="148">
        <v>0</v>
      </c>
      <c r="G72" s="148">
        <v>0</v>
      </c>
      <c r="H72" s="148">
        <v>0</v>
      </c>
      <c r="I72" s="148">
        <v>0</v>
      </c>
      <c r="J72" s="148">
        <v>0</v>
      </c>
      <c r="K72" s="148">
        <v>0</v>
      </c>
      <c r="L72" s="148">
        <v>0</v>
      </c>
      <c r="M72" s="148">
        <v>0</v>
      </c>
      <c r="N72" s="148">
        <v>0</v>
      </c>
      <c r="O72" s="148">
        <v>0</v>
      </c>
      <c r="P72" s="148">
        <v>0</v>
      </c>
      <c r="Q72" s="148">
        <v>0</v>
      </c>
      <c r="R72" s="148">
        <v>0</v>
      </c>
      <c r="S72" s="148">
        <v>0</v>
      </c>
      <c r="T72" s="148">
        <v>0</v>
      </c>
      <c r="U72" s="148">
        <v>0</v>
      </c>
      <c r="V72" s="148">
        <v>0</v>
      </c>
      <c r="W72" s="148">
        <v>0</v>
      </c>
      <c r="X72" s="148">
        <v>0</v>
      </c>
      <c r="Y72" s="148">
        <v>0</v>
      </c>
      <c r="Z72" s="148">
        <v>0</v>
      </c>
      <c r="AA72" s="148">
        <v>0</v>
      </c>
      <c r="AB72" s="148">
        <v>0</v>
      </c>
      <c r="AC72" s="148">
        <v>0</v>
      </c>
      <c r="AD72" s="148">
        <v>0</v>
      </c>
      <c r="AE72" s="148">
        <v>0</v>
      </c>
      <c r="AF72" s="148">
        <v>0</v>
      </c>
      <c r="AG72" s="148">
        <v>0</v>
      </c>
      <c r="AH72" s="148">
        <v>0</v>
      </c>
      <c r="AI72" s="148">
        <v>0</v>
      </c>
      <c r="AJ72" s="148">
        <v>0</v>
      </c>
      <c r="AK72" s="148">
        <v>0</v>
      </c>
      <c r="AL72" s="148">
        <v>0</v>
      </c>
      <c r="AM72" s="148">
        <v>0</v>
      </c>
      <c r="AN72" s="148">
        <v>0</v>
      </c>
      <c r="AO72" s="148">
        <v>0</v>
      </c>
      <c r="AP72" s="148">
        <v>0</v>
      </c>
    </row>
    <row r="73" spans="1:42" customFormat="1" ht="15.6" x14ac:dyDescent="0.3">
      <c r="A73" s="173" t="s">
        <v>668</v>
      </c>
      <c r="B73" s="172">
        <v>0</v>
      </c>
      <c r="C73" s="148">
        <v>0</v>
      </c>
      <c r="D73" s="148">
        <v>0</v>
      </c>
      <c r="E73" s="148">
        <v>0</v>
      </c>
      <c r="F73" s="148">
        <v>0</v>
      </c>
      <c r="G73" s="148">
        <v>0</v>
      </c>
      <c r="H73" s="148">
        <v>0</v>
      </c>
      <c r="I73" s="148">
        <v>0</v>
      </c>
      <c r="J73" s="148">
        <v>0</v>
      </c>
      <c r="K73" s="148">
        <v>0</v>
      </c>
      <c r="L73" s="148">
        <v>0</v>
      </c>
      <c r="M73" s="148">
        <v>0</v>
      </c>
      <c r="N73" s="148">
        <v>0</v>
      </c>
      <c r="O73" s="148">
        <v>0</v>
      </c>
      <c r="P73" s="148">
        <v>0</v>
      </c>
      <c r="Q73" s="148">
        <v>0</v>
      </c>
      <c r="R73" s="148">
        <v>0</v>
      </c>
      <c r="S73" s="148">
        <v>0</v>
      </c>
      <c r="T73" s="148">
        <v>0</v>
      </c>
      <c r="U73" s="148">
        <v>0</v>
      </c>
      <c r="V73" s="148">
        <v>0</v>
      </c>
      <c r="W73" s="148">
        <v>0</v>
      </c>
      <c r="X73" s="148">
        <v>0</v>
      </c>
      <c r="Y73" s="148">
        <v>0</v>
      </c>
      <c r="Z73" s="148">
        <v>0</v>
      </c>
      <c r="AA73" s="148">
        <v>0</v>
      </c>
      <c r="AB73" s="148">
        <v>0</v>
      </c>
      <c r="AC73" s="148">
        <v>0</v>
      </c>
      <c r="AD73" s="148">
        <v>0</v>
      </c>
      <c r="AE73" s="148">
        <v>0</v>
      </c>
      <c r="AF73" s="148">
        <v>0</v>
      </c>
      <c r="AG73" s="148">
        <v>0</v>
      </c>
      <c r="AH73" s="148">
        <v>0</v>
      </c>
      <c r="AI73" s="148">
        <v>0</v>
      </c>
      <c r="AJ73" s="148">
        <v>0</v>
      </c>
      <c r="AK73" s="148">
        <v>0</v>
      </c>
      <c r="AL73" s="148">
        <v>0</v>
      </c>
      <c r="AM73" s="148">
        <v>0</v>
      </c>
      <c r="AN73" s="148">
        <v>0</v>
      </c>
      <c r="AO73" s="148">
        <v>0</v>
      </c>
      <c r="AP73" s="148">
        <v>0</v>
      </c>
    </row>
    <row r="74" spans="1:42" customFormat="1" ht="15.6" x14ac:dyDescent="0.3">
      <c r="A74" s="173" t="s">
        <v>517</v>
      </c>
      <c r="B74" s="172">
        <v>0</v>
      </c>
      <c r="C74" s="148">
        <v>0</v>
      </c>
      <c r="D74" s="148">
        <v>0</v>
      </c>
      <c r="E74" s="148">
        <v>0</v>
      </c>
      <c r="F74" s="148">
        <v>0</v>
      </c>
      <c r="G74" s="148">
        <v>0</v>
      </c>
      <c r="H74" s="148">
        <v>0</v>
      </c>
      <c r="I74" s="148">
        <v>0</v>
      </c>
      <c r="J74" s="148">
        <v>0</v>
      </c>
      <c r="K74" s="148">
        <v>0</v>
      </c>
      <c r="L74" s="148">
        <v>0</v>
      </c>
      <c r="M74" s="148">
        <v>0</v>
      </c>
      <c r="N74" s="148">
        <v>0</v>
      </c>
      <c r="O74" s="148">
        <v>0</v>
      </c>
      <c r="P74" s="148">
        <v>0</v>
      </c>
      <c r="Q74" s="148">
        <v>0</v>
      </c>
      <c r="R74" s="148">
        <v>0</v>
      </c>
      <c r="S74" s="148">
        <v>0</v>
      </c>
      <c r="T74" s="148">
        <v>0</v>
      </c>
      <c r="U74" s="148">
        <v>0</v>
      </c>
      <c r="V74" s="148">
        <v>0</v>
      </c>
      <c r="W74" s="148">
        <v>0</v>
      </c>
      <c r="X74" s="148">
        <v>0</v>
      </c>
      <c r="Y74" s="148">
        <v>0</v>
      </c>
      <c r="Z74" s="148">
        <v>0</v>
      </c>
      <c r="AA74" s="148">
        <v>0</v>
      </c>
      <c r="AB74" s="148">
        <v>0</v>
      </c>
      <c r="AC74" s="148">
        <v>0</v>
      </c>
      <c r="AD74" s="148">
        <v>0</v>
      </c>
      <c r="AE74" s="148">
        <v>0</v>
      </c>
      <c r="AF74" s="148">
        <v>0</v>
      </c>
      <c r="AG74" s="148">
        <v>0</v>
      </c>
      <c r="AH74" s="148">
        <v>0</v>
      </c>
      <c r="AI74" s="148">
        <v>0</v>
      </c>
      <c r="AJ74" s="148">
        <v>0</v>
      </c>
      <c r="AK74" s="148">
        <v>0</v>
      </c>
      <c r="AL74" s="148">
        <v>0</v>
      </c>
      <c r="AM74" s="148">
        <v>0</v>
      </c>
      <c r="AN74" s="148">
        <v>0</v>
      </c>
      <c r="AO74" s="148">
        <v>0</v>
      </c>
      <c r="AP74" s="148">
        <v>0</v>
      </c>
    </row>
    <row r="75" spans="1:42" customFormat="1" ht="15.6" x14ac:dyDescent="0.3">
      <c r="A75" s="173" t="s">
        <v>577</v>
      </c>
      <c r="B75" s="172">
        <v>2</v>
      </c>
      <c r="C75" s="148">
        <v>0</v>
      </c>
      <c r="D75" s="148">
        <v>0</v>
      </c>
      <c r="E75" s="148">
        <v>0</v>
      </c>
      <c r="F75" s="148">
        <v>0</v>
      </c>
      <c r="G75" s="148">
        <v>0</v>
      </c>
      <c r="H75" s="148">
        <v>0</v>
      </c>
      <c r="I75" s="148">
        <v>0</v>
      </c>
      <c r="J75" s="148">
        <v>0</v>
      </c>
      <c r="K75" s="148">
        <v>0</v>
      </c>
      <c r="L75" s="148">
        <v>0</v>
      </c>
      <c r="M75" s="148">
        <v>0</v>
      </c>
      <c r="N75" s="148">
        <v>0</v>
      </c>
      <c r="O75" s="148">
        <v>0</v>
      </c>
      <c r="P75" s="148">
        <v>0</v>
      </c>
      <c r="Q75" s="148">
        <v>0</v>
      </c>
      <c r="R75" s="148">
        <v>2</v>
      </c>
      <c r="S75" s="148">
        <v>0</v>
      </c>
      <c r="T75" s="148">
        <v>0</v>
      </c>
      <c r="U75" s="148">
        <v>0</v>
      </c>
      <c r="V75" s="148">
        <v>0</v>
      </c>
      <c r="W75" s="148">
        <v>0</v>
      </c>
      <c r="X75" s="148">
        <v>0</v>
      </c>
      <c r="Y75" s="148">
        <v>0</v>
      </c>
      <c r="Z75" s="148">
        <v>0</v>
      </c>
      <c r="AA75" s="148">
        <v>0</v>
      </c>
      <c r="AB75" s="148">
        <v>0</v>
      </c>
      <c r="AC75" s="148">
        <v>0</v>
      </c>
      <c r="AD75" s="148">
        <v>0</v>
      </c>
      <c r="AE75" s="148">
        <v>0</v>
      </c>
      <c r="AF75" s="148">
        <v>0</v>
      </c>
      <c r="AG75" s="148">
        <v>0</v>
      </c>
      <c r="AH75" s="148">
        <v>0</v>
      </c>
      <c r="AI75" s="148">
        <v>0</v>
      </c>
      <c r="AJ75" s="148">
        <v>0</v>
      </c>
      <c r="AK75" s="148">
        <v>0</v>
      </c>
      <c r="AL75" s="148">
        <v>0</v>
      </c>
      <c r="AM75" s="148">
        <v>0</v>
      </c>
      <c r="AN75" s="148">
        <v>0</v>
      </c>
      <c r="AO75" s="148">
        <v>0</v>
      </c>
      <c r="AP75" s="148">
        <v>0</v>
      </c>
    </row>
    <row r="76" spans="1:42" customFormat="1" ht="15.6" x14ac:dyDescent="0.3">
      <c r="A76" s="173" t="s">
        <v>669</v>
      </c>
      <c r="B76" s="172">
        <v>0</v>
      </c>
      <c r="C76" s="148">
        <v>0</v>
      </c>
      <c r="D76" s="148">
        <v>0</v>
      </c>
      <c r="E76" s="148">
        <v>0</v>
      </c>
      <c r="F76" s="148">
        <v>0</v>
      </c>
      <c r="G76" s="148">
        <v>0</v>
      </c>
      <c r="H76" s="148">
        <v>0</v>
      </c>
      <c r="I76" s="148">
        <v>0</v>
      </c>
      <c r="J76" s="148">
        <v>0</v>
      </c>
      <c r="K76" s="148">
        <v>0</v>
      </c>
      <c r="L76" s="148">
        <v>0</v>
      </c>
      <c r="M76" s="148">
        <v>0</v>
      </c>
      <c r="N76" s="148">
        <v>0</v>
      </c>
      <c r="O76" s="148">
        <v>0</v>
      </c>
      <c r="P76" s="148">
        <v>0</v>
      </c>
      <c r="Q76" s="148">
        <v>0</v>
      </c>
      <c r="R76" s="148">
        <v>0</v>
      </c>
      <c r="S76" s="148">
        <v>0</v>
      </c>
      <c r="T76" s="148">
        <v>0</v>
      </c>
      <c r="U76" s="148">
        <v>0</v>
      </c>
      <c r="V76" s="148">
        <v>0</v>
      </c>
      <c r="W76" s="148">
        <v>0</v>
      </c>
      <c r="X76" s="148">
        <v>0</v>
      </c>
      <c r="Y76" s="148">
        <v>0</v>
      </c>
      <c r="Z76" s="148">
        <v>0</v>
      </c>
      <c r="AA76" s="148">
        <v>0</v>
      </c>
      <c r="AB76" s="148">
        <v>0</v>
      </c>
      <c r="AC76" s="148">
        <v>0</v>
      </c>
      <c r="AD76" s="148">
        <v>0</v>
      </c>
      <c r="AE76" s="148">
        <v>0</v>
      </c>
      <c r="AF76" s="148">
        <v>0</v>
      </c>
      <c r="AG76" s="148">
        <v>0</v>
      </c>
      <c r="AH76" s="148">
        <v>0</v>
      </c>
      <c r="AI76" s="148">
        <v>0</v>
      </c>
      <c r="AJ76" s="148">
        <v>0</v>
      </c>
      <c r="AK76" s="148">
        <v>0</v>
      </c>
      <c r="AL76" s="148">
        <v>0</v>
      </c>
      <c r="AM76" s="148">
        <v>0</v>
      </c>
      <c r="AN76" s="148">
        <v>0</v>
      </c>
      <c r="AO76" s="148">
        <v>0</v>
      </c>
      <c r="AP76" s="148">
        <v>0</v>
      </c>
    </row>
    <row r="77" spans="1:42" customFormat="1" ht="15.6" x14ac:dyDescent="0.3">
      <c r="A77" s="173" t="s">
        <v>670</v>
      </c>
      <c r="B77" s="172">
        <v>10</v>
      </c>
      <c r="C77" s="148">
        <v>0</v>
      </c>
      <c r="D77" s="148">
        <v>0</v>
      </c>
      <c r="E77" s="148">
        <v>0</v>
      </c>
      <c r="F77" s="148">
        <v>0</v>
      </c>
      <c r="G77" s="148">
        <v>0</v>
      </c>
      <c r="H77" s="148">
        <v>0</v>
      </c>
      <c r="I77" s="148">
        <v>0</v>
      </c>
      <c r="J77" s="148">
        <v>0</v>
      </c>
      <c r="K77" s="148">
        <v>0</v>
      </c>
      <c r="L77" s="148">
        <v>0</v>
      </c>
      <c r="M77" s="148">
        <v>0</v>
      </c>
      <c r="N77" s="148">
        <v>0</v>
      </c>
      <c r="O77" s="148">
        <v>0</v>
      </c>
      <c r="P77" s="148">
        <v>0</v>
      </c>
      <c r="Q77" s="148">
        <v>0</v>
      </c>
      <c r="R77" s="148">
        <v>0</v>
      </c>
      <c r="S77" s="148">
        <v>5</v>
      </c>
      <c r="T77" s="148">
        <v>0</v>
      </c>
      <c r="U77" s="148">
        <v>0</v>
      </c>
      <c r="V77" s="148">
        <v>0</v>
      </c>
      <c r="W77" s="148">
        <v>0</v>
      </c>
      <c r="X77" s="148">
        <v>0</v>
      </c>
      <c r="Y77" s="148">
        <v>0</v>
      </c>
      <c r="Z77" s="148">
        <v>0</v>
      </c>
      <c r="AA77" s="148">
        <v>0</v>
      </c>
      <c r="AB77" s="148">
        <v>0</v>
      </c>
      <c r="AC77" s="148">
        <v>4</v>
      </c>
      <c r="AD77" s="148">
        <v>0</v>
      </c>
      <c r="AE77" s="148">
        <v>0</v>
      </c>
      <c r="AF77" s="148">
        <v>0</v>
      </c>
      <c r="AG77" s="148">
        <v>1</v>
      </c>
      <c r="AH77" s="148">
        <v>0</v>
      </c>
      <c r="AI77" s="148">
        <v>0</v>
      </c>
      <c r="AJ77" s="148">
        <v>0</v>
      </c>
      <c r="AK77" s="148">
        <v>0</v>
      </c>
      <c r="AL77" s="148">
        <v>0</v>
      </c>
      <c r="AM77" s="148">
        <v>0</v>
      </c>
      <c r="AN77" s="148">
        <v>0</v>
      </c>
      <c r="AO77" s="148">
        <v>0</v>
      </c>
      <c r="AP77" s="148">
        <v>0</v>
      </c>
    </row>
    <row r="78" spans="1:42" customFormat="1" ht="15.6" x14ac:dyDescent="0.3">
      <c r="A78" s="173" t="s">
        <v>603</v>
      </c>
      <c r="B78" s="172">
        <v>0</v>
      </c>
      <c r="C78" s="148">
        <v>0</v>
      </c>
      <c r="D78" s="148">
        <v>0</v>
      </c>
      <c r="E78" s="148">
        <v>0</v>
      </c>
      <c r="F78" s="148">
        <v>0</v>
      </c>
      <c r="G78" s="148">
        <v>0</v>
      </c>
      <c r="H78" s="148">
        <v>0</v>
      </c>
      <c r="I78" s="148">
        <v>0</v>
      </c>
      <c r="J78" s="148">
        <v>0</v>
      </c>
      <c r="K78" s="148">
        <v>0</v>
      </c>
      <c r="L78" s="148">
        <v>0</v>
      </c>
      <c r="M78" s="148">
        <v>0</v>
      </c>
      <c r="N78" s="148">
        <v>0</v>
      </c>
      <c r="O78" s="148">
        <v>0</v>
      </c>
      <c r="P78" s="148">
        <v>0</v>
      </c>
      <c r="Q78" s="148">
        <v>0</v>
      </c>
      <c r="R78" s="148">
        <v>0</v>
      </c>
      <c r="S78" s="148">
        <v>0</v>
      </c>
      <c r="T78" s="148">
        <v>0</v>
      </c>
      <c r="U78" s="148">
        <v>0</v>
      </c>
      <c r="V78" s="148">
        <v>0</v>
      </c>
      <c r="W78" s="148">
        <v>0</v>
      </c>
      <c r="X78" s="148">
        <v>0</v>
      </c>
      <c r="Y78" s="148">
        <v>0</v>
      </c>
      <c r="Z78" s="148">
        <v>0</v>
      </c>
      <c r="AA78" s="148">
        <v>0</v>
      </c>
      <c r="AB78" s="148">
        <v>0</v>
      </c>
      <c r="AC78" s="148">
        <v>0</v>
      </c>
      <c r="AD78" s="148">
        <v>0</v>
      </c>
      <c r="AE78" s="148">
        <v>0</v>
      </c>
      <c r="AF78" s="148">
        <v>0</v>
      </c>
      <c r="AG78" s="148">
        <v>0</v>
      </c>
      <c r="AH78" s="148">
        <v>0</v>
      </c>
      <c r="AI78" s="148">
        <v>0</v>
      </c>
      <c r="AJ78" s="148">
        <v>0</v>
      </c>
      <c r="AK78" s="148">
        <v>0</v>
      </c>
      <c r="AL78" s="148">
        <v>0</v>
      </c>
      <c r="AM78" s="148">
        <v>0</v>
      </c>
      <c r="AN78" s="148">
        <v>0</v>
      </c>
      <c r="AO78" s="148">
        <v>0</v>
      </c>
      <c r="AP78" s="148">
        <v>0</v>
      </c>
    </row>
    <row r="79" spans="1:42" customFormat="1" ht="15.6" x14ac:dyDescent="0.3">
      <c r="A79" s="173" t="s">
        <v>671</v>
      </c>
      <c r="B79" s="172">
        <v>0</v>
      </c>
      <c r="C79" s="148">
        <v>0</v>
      </c>
      <c r="D79" s="148">
        <v>0</v>
      </c>
      <c r="E79" s="148">
        <v>0</v>
      </c>
      <c r="F79" s="148">
        <v>0</v>
      </c>
      <c r="G79" s="148">
        <v>0</v>
      </c>
      <c r="H79" s="148">
        <v>0</v>
      </c>
      <c r="I79" s="148">
        <v>0</v>
      </c>
      <c r="J79" s="148">
        <v>0</v>
      </c>
      <c r="K79" s="148">
        <v>0</v>
      </c>
      <c r="L79" s="148">
        <v>0</v>
      </c>
      <c r="M79" s="148">
        <v>0</v>
      </c>
      <c r="N79" s="148">
        <v>0</v>
      </c>
      <c r="O79" s="148">
        <v>0</v>
      </c>
      <c r="P79" s="148">
        <v>0</v>
      </c>
      <c r="Q79" s="148">
        <v>0</v>
      </c>
      <c r="R79" s="148">
        <v>0</v>
      </c>
      <c r="S79" s="148">
        <v>0</v>
      </c>
      <c r="T79" s="148">
        <v>0</v>
      </c>
      <c r="U79" s="148">
        <v>0</v>
      </c>
      <c r="V79" s="148">
        <v>0</v>
      </c>
      <c r="W79" s="148">
        <v>0</v>
      </c>
      <c r="X79" s="148">
        <v>0</v>
      </c>
      <c r="Y79" s="148">
        <v>0</v>
      </c>
      <c r="Z79" s="148">
        <v>0</v>
      </c>
      <c r="AA79" s="148">
        <v>0</v>
      </c>
      <c r="AB79" s="148">
        <v>0</v>
      </c>
      <c r="AC79" s="148">
        <v>0</v>
      </c>
      <c r="AD79" s="148">
        <v>0</v>
      </c>
      <c r="AE79" s="148">
        <v>0</v>
      </c>
      <c r="AF79" s="148">
        <v>0</v>
      </c>
      <c r="AG79" s="148">
        <v>0</v>
      </c>
      <c r="AH79" s="148">
        <v>0</v>
      </c>
      <c r="AI79" s="148">
        <v>0</v>
      </c>
      <c r="AJ79" s="148">
        <v>0</v>
      </c>
      <c r="AK79" s="148">
        <v>0</v>
      </c>
      <c r="AL79" s="148">
        <v>0</v>
      </c>
      <c r="AM79" s="148">
        <v>0</v>
      </c>
      <c r="AN79" s="148">
        <v>0</v>
      </c>
      <c r="AO79" s="148">
        <v>0</v>
      </c>
      <c r="AP79" s="148">
        <v>0</v>
      </c>
    </row>
    <row r="80" spans="1:42" customFormat="1" ht="15.6" x14ac:dyDescent="0.3">
      <c r="A80" s="173" t="s">
        <v>672</v>
      </c>
      <c r="B80" s="172">
        <v>1</v>
      </c>
      <c r="C80" s="148">
        <v>0</v>
      </c>
      <c r="D80" s="148">
        <v>0</v>
      </c>
      <c r="E80" s="148">
        <v>0</v>
      </c>
      <c r="F80" s="148">
        <v>0</v>
      </c>
      <c r="G80" s="148">
        <v>0</v>
      </c>
      <c r="H80" s="148">
        <v>0</v>
      </c>
      <c r="I80" s="148">
        <v>0</v>
      </c>
      <c r="J80" s="148">
        <v>0</v>
      </c>
      <c r="K80" s="148">
        <v>0</v>
      </c>
      <c r="L80" s="148">
        <v>0</v>
      </c>
      <c r="M80" s="148">
        <v>0</v>
      </c>
      <c r="N80" s="148">
        <v>0</v>
      </c>
      <c r="O80" s="148">
        <v>0</v>
      </c>
      <c r="P80" s="148">
        <v>0</v>
      </c>
      <c r="Q80" s="148">
        <v>0</v>
      </c>
      <c r="R80" s="148">
        <v>0</v>
      </c>
      <c r="S80" s="148">
        <v>1</v>
      </c>
      <c r="T80" s="148">
        <v>0</v>
      </c>
      <c r="U80" s="148">
        <v>0</v>
      </c>
      <c r="V80" s="148">
        <v>0</v>
      </c>
      <c r="W80" s="148">
        <v>0</v>
      </c>
      <c r="X80" s="148">
        <v>0</v>
      </c>
      <c r="Y80" s="148">
        <v>0</v>
      </c>
      <c r="Z80" s="148">
        <v>0</v>
      </c>
      <c r="AA80" s="148">
        <v>0</v>
      </c>
      <c r="AB80" s="148">
        <v>0</v>
      </c>
      <c r="AC80" s="148">
        <v>0</v>
      </c>
      <c r="AD80" s="148">
        <v>0</v>
      </c>
      <c r="AE80" s="148">
        <v>0</v>
      </c>
      <c r="AF80" s="148">
        <v>0</v>
      </c>
      <c r="AG80" s="148">
        <v>0</v>
      </c>
      <c r="AH80" s="148">
        <v>0</v>
      </c>
      <c r="AI80" s="148">
        <v>0</v>
      </c>
      <c r="AJ80" s="148">
        <v>0</v>
      </c>
      <c r="AK80" s="148">
        <v>0</v>
      </c>
      <c r="AL80" s="148">
        <v>0</v>
      </c>
      <c r="AM80" s="148">
        <v>0</v>
      </c>
      <c r="AN80" s="148">
        <v>0</v>
      </c>
      <c r="AO80" s="148">
        <v>0</v>
      </c>
      <c r="AP80" s="148">
        <v>0</v>
      </c>
    </row>
    <row r="81" spans="1:42" customFormat="1" ht="15.6" x14ac:dyDescent="0.3">
      <c r="A81" s="173" t="s">
        <v>615</v>
      </c>
      <c r="B81" s="172">
        <v>0</v>
      </c>
      <c r="C81" s="148">
        <v>0</v>
      </c>
      <c r="D81" s="148">
        <v>0</v>
      </c>
      <c r="E81" s="148">
        <v>0</v>
      </c>
      <c r="F81" s="148">
        <v>0</v>
      </c>
      <c r="G81" s="148">
        <v>0</v>
      </c>
      <c r="H81" s="148">
        <v>0</v>
      </c>
      <c r="I81" s="148">
        <v>0</v>
      </c>
      <c r="J81" s="148">
        <v>0</v>
      </c>
      <c r="K81" s="148">
        <v>0</v>
      </c>
      <c r="L81" s="148">
        <v>0</v>
      </c>
      <c r="M81" s="148">
        <v>0</v>
      </c>
      <c r="N81" s="148">
        <v>0</v>
      </c>
      <c r="O81" s="148">
        <v>0</v>
      </c>
      <c r="P81" s="148">
        <v>0</v>
      </c>
      <c r="Q81" s="148">
        <v>0</v>
      </c>
      <c r="R81" s="148">
        <v>0</v>
      </c>
      <c r="S81" s="148">
        <v>0</v>
      </c>
      <c r="T81" s="148">
        <v>0</v>
      </c>
      <c r="U81" s="148">
        <v>0</v>
      </c>
      <c r="V81" s="148">
        <v>0</v>
      </c>
      <c r="W81" s="148">
        <v>0</v>
      </c>
      <c r="X81" s="148">
        <v>0</v>
      </c>
      <c r="Y81" s="148">
        <v>0</v>
      </c>
      <c r="Z81" s="148">
        <v>0</v>
      </c>
      <c r="AA81" s="148">
        <v>0</v>
      </c>
      <c r="AB81" s="148">
        <v>0</v>
      </c>
      <c r="AC81" s="148">
        <v>0</v>
      </c>
      <c r="AD81" s="148">
        <v>0</v>
      </c>
      <c r="AE81" s="148">
        <v>0</v>
      </c>
      <c r="AF81" s="148">
        <v>0</v>
      </c>
      <c r="AG81" s="148">
        <v>0</v>
      </c>
      <c r="AH81" s="148">
        <v>0</v>
      </c>
      <c r="AI81" s="148">
        <v>0</v>
      </c>
      <c r="AJ81" s="148">
        <v>0</v>
      </c>
      <c r="AK81" s="148">
        <v>0</v>
      </c>
      <c r="AL81" s="148">
        <v>0</v>
      </c>
      <c r="AM81" s="148">
        <v>0</v>
      </c>
      <c r="AN81" s="148">
        <v>0</v>
      </c>
      <c r="AO81" s="148">
        <v>0</v>
      </c>
      <c r="AP81" s="148">
        <v>0</v>
      </c>
    </row>
    <row r="82" spans="1:42" customFormat="1" ht="15.6" x14ac:dyDescent="0.3">
      <c r="A82" s="173" t="s">
        <v>578</v>
      </c>
      <c r="B82" s="172">
        <v>0</v>
      </c>
      <c r="C82" s="148">
        <v>0</v>
      </c>
      <c r="D82" s="148">
        <v>0</v>
      </c>
      <c r="E82" s="148">
        <v>0</v>
      </c>
      <c r="F82" s="148">
        <v>0</v>
      </c>
      <c r="G82" s="148">
        <v>0</v>
      </c>
      <c r="H82" s="148">
        <v>0</v>
      </c>
      <c r="I82" s="148">
        <v>0</v>
      </c>
      <c r="J82" s="148">
        <v>0</v>
      </c>
      <c r="K82" s="148">
        <v>0</v>
      </c>
      <c r="L82" s="148">
        <v>0</v>
      </c>
      <c r="M82" s="148">
        <v>0</v>
      </c>
      <c r="N82" s="148">
        <v>0</v>
      </c>
      <c r="O82" s="148">
        <v>0</v>
      </c>
      <c r="P82" s="148">
        <v>0</v>
      </c>
      <c r="Q82" s="148">
        <v>0</v>
      </c>
      <c r="R82" s="148">
        <v>0</v>
      </c>
      <c r="S82" s="148">
        <v>0</v>
      </c>
      <c r="T82" s="148">
        <v>0</v>
      </c>
      <c r="U82" s="148">
        <v>0</v>
      </c>
      <c r="V82" s="148">
        <v>0</v>
      </c>
      <c r="W82" s="148">
        <v>0</v>
      </c>
      <c r="X82" s="148">
        <v>0</v>
      </c>
      <c r="Y82" s="148">
        <v>0</v>
      </c>
      <c r="Z82" s="148">
        <v>0</v>
      </c>
      <c r="AA82" s="148">
        <v>0</v>
      </c>
      <c r="AB82" s="148">
        <v>0</v>
      </c>
      <c r="AC82" s="148">
        <v>0</v>
      </c>
      <c r="AD82" s="148">
        <v>0</v>
      </c>
      <c r="AE82" s="148">
        <v>0</v>
      </c>
      <c r="AF82" s="148">
        <v>0</v>
      </c>
      <c r="AG82" s="148">
        <v>0</v>
      </c>
      <c r="AH82" s="148">
        <v>0</v>
      </c>
      <c r="AI82" s="148">
        <v>0</v>
      </c>
      <c r="AJ82" s="148">
        <v>0</v>
      </c>
      <c r="AK82" s="148">
        <v>0</v>
      </c>
      <c r="AL82" s="148">
        <v>0</v>
      </c>
      <c r="AM82" s="148">
        <v>0</v>
      </c>
      <c r="AN82" s="148">
        <v>0</v>
      </c>
      <c r="AO82" s="148">
        <v>0</v>
      </c>
      <c r="AP82" s="148">
        <v>0</v>
      </c>
    </row>
    <row r="83" spans="1:42" customFormat="1" ht="15.6" x14ac:dyDescent="0.3">
      <c r="A83" s="173" t="s">
        <v>526</v>
      </c>
      <c r="B83" s="172">
        <v>2</v>
      </c>
      <c r="C83" s="148">
        <v>0</v>
      </c>
      <c r="D83" s="148">
        <v>0</v>
      </c>
      <c r="E83" s="148">
        <v>0</v>
      </c>
      <c r="F83" s="148">
        <v>0</v>
      </c>
      <c r="G83" s="148">
        <v>0</v>
      </c>
      <c r="H83" s="148">
        <v>1</v>
      </c>
      <c r="I83" s="148">
        <v>0</v>
      </c>
      <c r="J83" s="148">
        <v>0</v>
      </c>
      <c r="K83" s="148">
        <v>0</v>
      </c>
      <c r="L83" s="148">
        <v>0</v>
      </c>
      <c r="M83" s="148">
        <v>0</v>
      </c>
      <c r="N83" s="148">
        <v>0</v>
      </c>
      <c r="O83" s="148">
        <v>0</v>
      </c>
      <c r="P83" s="148">
        <v>0</v>
      </c>
      <c r="Q83" s="148">
        <v>0</v>
      </c>
      <c r="R83" s="148">
        <v>0</v>
      </c>
      <c r="S83" s="148">
        <v>0</v>
      </c>
      <c r="T83" s="148">
        <v>0</v>
      </c>
      <c r="U83" s="148">
        <v>0</v>
      </c>
      <c r="V83" s="148">
        <v>0</v>
      </c>
      <c r="W83" s="148">
        <v>0</v>
      </c>
      <c r="X83" s="148">
        <v>0</v>
      </c>
      <c r="Y83" s="148">
        <v>0</v>
      </c>
      <c r="Z83" s="148">
        <v>0</v>
      </c>
      <c r="AA83" s="148">
        <v>0</v>
      </c>
      <c r="AB83" s="148">
        <v>0</v>
      </c>
      <c r="AC83" s="148">
        <v>1</v>
      </c>
      <c r="AD83" s="148">
        <v>0</v>
      </c>
      <c r="AE83" s="148">
        <v>0</v>
      </c>
      <c r="AF83" s="148">
        <v>0</v>
      </c>
      <c r="AG83" s="148">
        <v>0</v>
      </c>
      <c r="AH83" s="148">
        <v>0</v>
      </c>
      <c r="AI83" s="148">
        <v>0</v>
      </c>
      <c r="AJ83" s="148">
        <v>0</v>
      </c>
      <c r="AK83" s="148">
        <v>0</v>
      </c>
      <c r="AL83" s="148">
        <v>0</v>
      </c>
      <c r="AM83" s="148">
        <v>0</v>
      </c>
      <c r="AN83" s="148">
        <v>0</v>
      </c>
      <c r="AO83" s="148">
        <v>0</v>
      </c>
      <c r="AP83" s="148">
        <v>0</v>
      </c>
    </row>
    <row r="84" spans="1:42" customFormat="1" ht="15.6" x14ac:dyDescent="0.3">
      <c r="A84" s="173" t="s">
        <v>673</v>
      </c>
      <c r="B84" s="172">
        <v>0</v>
      </c>
      <c r="C84" s="148">
        <v>0</v>
      </c>
      <c r="D84" s="148">
        <v>0</v>
      </c>
      <c r="E84" s="148">
        <v>0</v>
      </c>
      <c r="F84" s="148">
        <v>0</v>
      </c>
      <c r="G84" s="148">
        <v>0</v>
      </c>
      <c r="H84" s="148">
        <v>0</v>
      </c>
      <c r="I84" s="148">
        <v>0</v>
      </c>
      <c r="J84" s="148">
        <v>0</v>
      </c>
      <c r="K84" s="148">
        <v>0</v>
      </c>
      <c r="L84" s="148">
        <v>0</v>
      </c>
      <c r="M84" s="148">
        <v>0</v>
      </c>
      <c r="N84" s="148">
        <v>0</v>
      </c>
      <c r="O84" s="148">
        <v>0</v>
      </c>
      <c r="P84" s="148">
        <v>0</v>
      </c>
      <c r="Q84" s="148">
        <v>0</v>
      </c>
      <c r="R84" s="148">
        <v>0</v>
      </c>
      <c r="S84" s="148">
        <v>0</v>
      </c>
      <c r="T84" s="148">
        <v>0</v>
      </c>
      <c r="U84" s="148">
        <v>0</v>
      </c>
      <c r="V84" s="148">
        <v>0</v>
      </c>
      <c r="W84" s="148">
        <v>0</v>
      </c>
      <c r="X84" s="148">
        <v>0</v>
      </c>
      <c r="Y84" s="148">
        <v>0</v>
      </c>
      <c r="Z84" s="148">
        <v>0</v>
      </c>
      <c r="AA84" s="148">
        <v>0</v>
      </c>
      <c r="AB84" s="148">
        <v>0</v>
      </c>
      <c r="AC84" s="148">
        <v>0</v>
      </c>
      <c r="AD84" s="148">
        <v>0</v>
      </c>
      <c r="AE84" s="148">
        <v>0</v>
      </c>
      <c r="AF84" s="148">
        <v>0</v>
      </c>
      <c r="AG84" s="148">
        <v>0</v>
      </c>
      <c r="AH84" s="148">
        <v>0</v>
      </c>
      <c r="AI84" s="148">
        <v>0</v>
      </c>
      <c r="AJ84" s="148">
        <v>0</v>
      </c>
      <c r="AK84" s="148">
        <v>0</v>
      </c>
      <c r="AL84" s="148">
        <v>0</v>
      </c>
      <c r="AM84" s="148">
        <v>0</v>
      </c>
      <c r="AN84" s="148">
        <v>0</v>
      </c>
      <c r="AO84" s="148">
        <v>0</v>
      </c>
      <c r="AP84" s="148">
        <v>0</v>
      </c>
    </row>
    <row r="85" spans="1:42" customFormat="1" ht="15.6" x14ac:dyDescent="0.3">
      <c r="A85" s="173" t="s">
        <v>674</v>
      </c>
      <c r="B85" s="172">
        <v>0</v>
      </c>
      <c r="C85" s="148">
        <v>0</v>
      </c>
      <c r="D85" s="148">
        <v>0</v>
      </c>
      <c r="E85" s="148">
        <v>0</v>
      </c>
      <c r="F85" s="148">
        <v>0</v>
      </c>
      <c r="G85" s="148">
        <v>0</v>
      </c>
      <c r="H85" s="148">
        <v>0</v>
      </c>
      <c r="I85" s="148">
        <v>0</v>
      </c>
      <c r="J85" s="148">
        <v>0</v>
      </c>
      <c r="K85" s="148">
        <v>0</v>
      </c>
      <c r="L85" s="148">
        <v>0</v>
      </c>
      <c r="M85" s="148">
        <v>0</v>
      </c>
      <c r="N85" s="148">
        <v>0</v>
      </c>
      <c r="O85" s="148">
        <v>0</v>
      </c>
      <c r="P85" s="148">
        <v>0</v>
      </c>
      <c r="Q85" s="148">
        <v>0</v>
      </c>
      <c r="R85" s="148">
        <v>0</v>
      </c>
      <c r="S85" s="148">
        <v>0</v>
      </c>
      <c r="T85" s="148">
        <v>0</v>
      </c>
      <c r="U85" s="148">
        <v>0</v>
      </c>
      <c r="V85" s="148">
        <v>0</v>
      </c>
      <c r="W85" s="148">
        <v>0</v>
      </c>
      <c r="X85" s="148">
        <v>0</v>
      </c>
      <c r="Y85" s="148">
        <v>0</v>
      </c>
      <c r="Z85" s="148">
        <v>0</v>
      </c>
      <c r="AA85" s="148">
        <v>0</v>
      </c>
      <c r="AB85" s="148">
        <v>0</v>
      </c>
      <c r="AC85" s="148">
        <v>0</v>
      </c>
      <c r="AD85" s="148">
        <v>0</v>
      </c>
      <c r="AE85" s="148">
        <v>0</v>
      </c>
      <c r="AF85" s="148">
        <v>0</v>
      </c>
      <c r="AG85" s="148">
        <v>0</v>
      </c>
      <c r="AH85" s="148">
        <v>0</v>
      </c>
      <c r="AI85" s="148">
        <v>0</v>
      </c>
      <c r="AJ85" s="148">
        <v>0</v>
      </c>
      <c r="AK85" s="148">
        <v>0</v>
      </c>
      <c r="AL85" s="148">
        <v>0</v>
      </c>
      <c r="AM85" s="148">
        <v>0</v>
      </c>
      <c r="AN85" s="148">
        <v>0</v>
      </c>
      <c r="AO85" s="148">
        <v>0</v>
      </c>
      <c r="AP85" s="148">
        <v>0</v>
      </c>
    </row>
    <row r="86" spans="1:42" customFormat="1" ht="15.6" x14ac:dyDescent="0.3">
      <c r="A86" s="173" t="s">
        <v>542</v>
      </c>
      <c r="B86" s="172">
        <v>1</v>
      </c>
      <c r="C86" s="148">
        <v>0</v>
      </c>
      <c r="D86" s="148">
        <v>0</v>
      </c>
      <c r="E86" s="148">
        <v>0</v>
      </c>
      <c r="F86" s="148">
        <v>0</v>
      </c>
      <c r="G86" s="148">
        <v>0</v>
      </c>
      <c r="H86" s="148">
        <v>0</v>
      </c>
      <c r="I86" s="148">
        <v>0</v>
      </c>
      <c r="J86" s="148">
        <v>0</v>
      </c>
      <c r="K86" s="148">
        <v>0</v>
      </c>
      <c r="L86" s="148">
        <v>0</v>
      </c>
      <c r="M86" s="148">
        <v>0</v>
      </c>
      <c r="N86" s="148">
        <v>0</v>
      </c>
      <c r="O86" s="148">
        <v>0</v>
      </c>
      <c r="P86" s="148">
        <v>0</v>
      </c>
      <c r="Q86" s="148">
        <v>0</v>
      </c>
      <c r="R86" s="148">
        <v>0</v>
      </c>
      <c r="S86" s="148">
        <v>0</v>
      </c>
      <c r="T86" s="148">
        <v>0</v>
      </c>
      <c r="U86" s="148">
        <v>0</v>
      </c>
      <c r="V86" s="148">
        <v>0</v>
      </c>
      <c r="W86" s="148">
        <v>0</v>
      </c>
      <c r="X86" s="148">
        <v>0</v>
      </c>
      <c r="Y86" s="148">
        <v>0</v>
      </c>
      <c r="Z86" s="148">
        <v>0</v>
      </c>
      <c r="AA86" s="148">
        <v>0</v>
      </c>
      <c r="AB86" s="148">
        <v>0</v>
      </c>
      <c r="AC86" s="148">
        <v>1</v>
      </c>
      <c r="AD86" s="148">
        <v>0</v>
      </c>
      <c r="AE86" s="148">
        <v>0</v>
      </c>
      <c r="AF86" s="148">
        <v>0</v>
      </c>
      <c r="AG86" s="148">
        <v>0</v>
      </c>
      <c r="AH86" s="148">
        <v>0</v>
      </c>
      <c r="AI86" s="148">
        <v>0</v>
      </c>
      <c r="AJ86" s="148">
        <v>0</v>
      </c>
      <c r="AK86" s="148">
        <v>0</v>
      </c>
      <c r="AL86" s="148">
        <v>0</v>
      </c>
      <c r="AM86" s="148">
        <v>0</v>
      </c>
      <c r="AN86" s="148">
        <v>0</v>
      </c>
      <c r="AO86" s="148">
        <v>0</v>
      </c>
      <c r="AP86" s="148">
        <v>0</v>
      </c>
    </row>
    <row r="87" spans="1:42" customFormat="1" ht="15.6" x14ac:dyDescent="0.3">
      <c r="A87" s="173" t="s">
        <v>675</v>
      </c>
      <c r="B87" s="172">
        <v>0</v>
      </c>
      <c r="C87" s="148">
        <v>0</v>
      </c>
      <c r="D87" s="148">
        <v>0</v>
      </c>
      <c r="E87" s="148">
        <v>0</v>
      </c>
      <c r="F87" s="148">
        <v>0</v>
      </c>
      <c r="G87" s="148">
        <v>0</v>
      </c>
      <c r="H87" s="148">
        <v>0</v>
      </c>
      <c r="I87" s="148">
        <v>0</v>
      </c>
      <c r="J87" s="148">
        <v>0</v>
      </c>
      <c r="K87" s="148">
        <v>0</v>
      </c>
      <c r="L87" s="148">
        <v>0</v>
      </c>
      <c r="M87" s="148">
        <v>0</v>
      </c>
      <c r="N87" s="148">
        <v>0</v>
      </c>
      <c r="O87" s="148">
        <v>0</v>
      </c>
      <c r="P87" s="148">
        <v>0</v>
      </c>
      <c r="Q87" s="148">
        <v>0</v>
      </c>
      <c r="R87" s="148">
        <v>0</v>
      </c>
      <c r="S87" s="148">
        <v>0</v>
      </c>
      <c r="T87" s="148">
        <v>0</v>
      </c>
      <c r="U87" s="148">
        <v>0</v>
      </c>
      <c r="V87" s="148">
        <v>0</v>
      </c>
      <c r="W87" s="148">
        <v>0</v>
      </c>
      <c r="X87" s="148">
        <v>0</v>
      </c>
      <c r="Y87" s="148">
        <v>0</v>
      </c>
      <c r="Z87" s="148">
        <v>0</v>
      </c>
      <c r="AA87" s="148">
        <v>0</v>
      </c>
      <c r="AB87" s="148">
        <v>0</v>
      </c>
      <c r="AC87" s="148">
        <v>0</v>
      </c>
      <c r="AD87" s="148">
        <v>0</v>
      </c>
      <c r="AE87" s="148">
        <v>0</v>
      </c>
      <c r="AF87" s="148">
        <v>0</v>
      </c>
      <c r="AG87" s="148">
        <v>0</v>
      </c>
      <c r="AH87" s="148">
        <v>0</v>
      </c>
      <c r="AI87" s="148">
        <v>0</v>
      </c>
      <c r="AJ87" s="148">
        <v>0</v>
      </c>
      <c r="AK87" s="148">
        <v>0</v>
      </c>
      <c r="AL87" s="148">
        <v>0</v>
      </c>
      <c r="AM87" s="148">
        <v>0</v>
      </c>
      <c r="AN87" s="148">
        <v>0</v>
      </c>
      <c r="AO87" s="148">
        <v>0</v>
      </c>
      <c r="AP87" s="148">
        <v>0</v>
      </c>
    </row>
    <row r="88" spans="1:42" customFormat="1" ht="15.6" x14ac:dyDescent="0.3">
      <c r="A88" s="173" t="s">
        <v>324</v>
      </c>
      <c r="B88" s="172">
        <v>28</v>
      </c>
      <c r="C88" s="148">
        <v>0</v>
      </c>
      <c r="D88" s="148">
        <v>0</v>
      </c>
      <c r="E88" s="148">
        <v>1</v>
      </c>
      <c r="F88" s="148">
        <v>0</v>
      </c>
      <c r="G88" s="148">
        <v>0</v>
      </c>
      <c r="H88" s="148">
        <v>2</v>
      </c>
      <c r="I88" s="148">
        <v>0</v>
      </c>
      <c r="J88" s="148">
        <v>0</v>
      </c>
      <c r="K88" s="148">
        <v>0</v>
      </c>
      <c r="L88" s="148">
        <v>0</v>
      </c>
      <c r="M88" s="148">
        <v>0</v>
      </c>
      <c r="N88" s="148">
        <v>0</v>
      </c>
      <c r="O88" s="148">
        <v>0</v>
      </c>
      <c r="P88" s="148">
        <v>0</v>
      </c>
      <c r="Q88" s="148">
        <v>0</v>
      </c>
      <c r="R88" s="148">
        <v>0</v>
      </c>
      <c r="S88" s="148">
        <v>17</v>
      </c>
      <c r="T88" s="148">
        <v>0</v>
      </c>
      <c r="U88" s="148">
        <v>0</v>
      </c>
      <c r="V88" s="148">
        <v>0</v>
      </c>
      <c r="W88" s="148">
        <v>0</v>
      </c>
      <c r="X88" s="148">
        <v>0</v>
      </c>
      <c r="Y88" s="148">
        <v>0</v>
      </c>
      <c r="Z88" s="148">
        <v>0</v>
      </c>
      <c r="AA88" s="148">
        <v>0</v>
      </c>
      <c r="AB88" s="148">
        <v>0</v>
      </c>
      <c r="AC88" s="148">
        <v>0</v>
      </c>
      <c r="AD88" s="148">
        <v>0</v>
      </c>
      <c r="AE88" s="148">
        <v>0</v>
      </c>
      <c r="AF88" s="148">
        <v>0</v>
      </c>
      <c r="AG88" s="148">
        <v>7</v>
      </c>
      <c r="AH88" s="148">
        <v>0</v>
      </c>
      <c r="AI88" s="148">
        <v>0</v>
      </c>
      <c r="AJ88" s="148">
        <v>0</v>
      </c>
      <c r="AK88" s="148">
        <v>0</v>
      </c>
      <c r="AL88" s="148">
        <v>0</v>
      </c>
      <c r="AM88" s="148">
        <v>0</v>
      </c>
      <c r="AN88" s="148">
        <v>0</v>
      </c>
      <c r="AO88" s="148">
        <v>0</v>
      </c>
      <c r="AP88" s="148">
        <v>1</v>
      </c>
    </row>
    <row r="89" spans="1:42" customFormat="1" ht="15.6" x14ac:dyDescent="0.3">
      <c r="A89" s="173" t="s">
        <v>676</v>
      </c>
      <c r="B89" s="172">
        <v>0</v>
      </c>
      <c r="C89" s="148">
        <v>0</v>
      </c>
      <c r="D89" s="148">
        <v>0</v>
      </c>
      <c r="E89" s="148">
        <v>0</v>
      </c>
      <c r="F89" s="148">
        <v>0</v>
      </c>
      <c r="G89" s="148">
        <v>0</v>
      </c>
      <c r="H89" s="148">
        <v>0</v>
      </c>
      <c r="I89" s="148">
        <v>0</v>
      </c>
      <c r="J89" s="148">
        <v>0</v>
      </c>
      <c r="K89" s="148">
        <v>0</v>
      </c>
      <c r="L89" s="148">
        <v>0</v>
      </c>
      <c r="M89" s="148">
        <v>0</v>
      </c>
      <c r="N89" s="148">
        <v>0</v>
      </c>
      <c r="O89" s="148">
        <v>0</v>
      </c>
      <c r="P89" s="148">
        <v>0</v>
      </c>
      <c r="Q89" s="148">
        <v>0</v>
      </c>
      <c r="R89" s="148">
        <v>0</v>
      </c>
      <c r="S89" s="148">
        <v>0</v>
      </c>
      <c r="T89" s="148">
        <v>0</v>
      </c>
      <c r="U89" s="148">
        <v>0</v>
      </c>
      <c r="V89" s="148">
        <v>0</v>
      </c>
      <c r="W89" s="148">
        <v>0</v>
      </c>
      <c r="X89" s="148">
        <v>0</v>
      </c>
      <c r="Y89" s="148">
        <v>0</v>
      </c>
      <c r="Z89" s="148">
        <v>0</v>
      </c>
      <c r="AA89" s="148">
        <v>0</v>
      </c>
      <c r="AB89" s="148">
        <v>0</v>
      </c>
      <c r="AC89" s="148">
        <v>0</v>
      </c>
      <c r="AD89" s="148">
        <v>0</v>
      </c>
      <c r="AE89" s="148">
        <v>0</v>
      </c>
      <c r="AF89" s="148">
        <v>0</v>
      </c>
      <c r="AG89" s="148">
        <v>0</v>
      </c>
      <c r="AH89" s="148">
        <v>0</v>
      </c>
      <c r="AI89" s="148">
        <v>0</v>
      </c>
      <c r="AJ89" s="148">
        <v>0</v>
      </c>
      <c r="AK89" s="148">
        <v>0</v>
      </c>
      <c r="AL89" s="148">
        <v>0</v>
      </c>
      <c r="AM89" s="148">
        <v>0</v>
      </c>
      <c r="AN89" s="148">
        <v>0</v>
      </c>
      <c r="AO89" s="148">
        <v>0</v>
      </c>
      <c r="AP89" s="148">
        <v>0</v>
      </c>
    </row>
    <row r="90" spans="1:42" customFormat="1" ht="15.6" x14ac:dyDescent="0.3">
      <c r="A90" s="173" t="s">
        <v>677</v>
      </c>
      <c r="B90" s="172">
        <v>0</v>
      </c>
      <c r="C90" s="148">
        <v>0</v>
      </c>
      <c r="D90" s="148">
        <v>0</v>
      </c>
      <c r="E90" s="148">
        <v>0</v>
      </c>
      <c r="F90" s="148">
        <v>0</v>
      </c>
      <c r="G90" s="148">
        <v>0</v>
      </c>
      <c r="H90" s="148">
        <v>0</v>
      </c>
      <c r="I90" s="148">
        <v>0</v>
      </c>
      <c r="J90" s="148">
        <v>0</v>
      </c>
      <c r="K90" s="148">
        <v>0</v>
      </c>
      <c r="L90" s="148">
        <v>0</v>
      </c>
      <c r="M90" s="148">
        <v>0</v>
      </c>
      <c r="N90" s="148">
        <v>0</v>
      </c>
      <c r="O90" s="148">
        <v>0</v>
      </c>
      <c r="P90" s="148">
        <v>0</v>
      </c>
      <c r="Q90" s="148">
        <v>0</v>
      </c>
      <c r="R90" s="148">
        <v>0</v>
      </c>
      <c r="S90" s="148">
        <v>0</v>
      </c>
      <c r="T90" s="148">
        <v>0</v>
      </c>
      <c r="U90" s="148">
        <v>0</v>
      </c>
      <c r="V90" s="148">
        <v>0</v>
      </c>
      <c r="W90" s="148">
        <v>0</v>
      </c>
      <c r="X90" s="148">
        <v>0</v>
      </c>
      <c r="Y90" s="148">
        <v>0</v>
      </c>
      <c r="Z90" s="148">
        <v>0</v>
      </c>
      <c r="AA90" s="148">
        <v>0</v>
      </c>
      <c r="AB90" s="148">
        <v>0</v>
      </c>
      <c r="AC90" s="148">
        <v>0</v>
      </c>
      <c r="AD90" s="148">
        <v>0</v>
      </c>
      <c r="AE90" s="148">
        <v>0</v>
      </c>
      <c r="AF90" s="148">
        <v>0</v>
      </c>
      <c r="AG90" s="148">
        <v>0</v>
      </c>
      <c r="AH90" s="148">
        <v>0</v>
      </c>
      <c r="AI90" s="148">
        <v>0</v>
      </c>
      <c r="AJ90" s="148">
        <v>0</v>
      </c>
      <c r="AK90" s="148">
        <v>0</v>
      </c>
      <c r="AL90" s="148">
        <v>0</v>
      </c>
      <c r="AM90" s="148">
        <v>0</v>
      </c>
      <c r="AN90" s="148">
        <v>0</v>
      </c>
      <c r="AO90" s="148">
        <v>0</v>
      </c>
      <c r="AP90" s="148">
        <v>0</v>
      </c>
    </row>
    <row r="91" spans="1:42" customFormat="1" ht="15.6" x14ac:dyDescent="0.3">
      <c r="A91" s="173" t="s">
        <v>602</v>
      </c>
      <c r="B91" s="172">
        <v>1</v>
      </c>
      <c r="C91" s="148">
        <v>0</v>
      </c>
      <c r="D91" s="148">
        <v>0</v>
      </c>
      <c r="E91" s="148">
        <v>0</v>
      </c>
      <c r="F91" s="148">
        <v>0</v>
      </c>
      <c r="G91" s="148">
        <v>0</v>
      </c>
      <c r="H91" s="148">
        <v>0</v>
      </c>
      <c r="I91" s="148">
        <v>0</v>
      </c>
      <c r="J91" s="148">
        <v>0</v>
      </c>
      <c r="K91" s="148">
        <v>0</v>
      </c>
      <c r="L91" s="148">
        <v>0</v>
      </c>
      <c r="M91" s="148">
        <v>0</v>
      </c>
      <c r="N91" s="148">
        <v>0</v>
      </c>
      <c r="O91" s="148">
        <v>0</v>
      </c>
      <c r="P91" s="148">
        <v>0</v>
      </c>
      <c r="Q91" s="148">
        <v>0</v>
      </c>
      <c r="R91" s="148">
        <v>0</v>
      </c>
      <c r="S91" s="148">
        <v>0</v>
      </c>
      <c r="T91" s="148">
        <v>0</v>
      </c>
      <c r="U91" s="148">
        <v>0</v>
      </c>
      <c r="V91" s="148">
        <v>0</v>
      </c>
      <c r="W91" s="148">
        <v>0</v>
      </c>
      <c r="X91" s="148">
        <v>0</v>
      </c>
      <c r="Y91" s="148">
        <v>0</v>
      </c>
      <c r="Z91" s="148">
        <v>0</v>
      </c>
      <c r="AA91" s="148">
        <v>0</v>
      </c>
      <c r="AB91" s="148">
        <v>0</v>
      </c>
      <c r="AC91" s="148">
        <v>0</v>
      </c>
      <c r="AD91" s="148">
        <v>0</v>
      </c>
      <c r="AE91" s="148">
        <v>0</v>
      </c>
      <c r="AF91" s="148">
        <v>0</v>
      </c>
      <c r="AG91" s="148">
        <v>1</v>
      </c>
      <c r="AH91" s="148">
        <v>0</v>
      </c>
      <c r="AI91" s="148">
        <v>0</v>
      </c>
      <c r="AJ91" s="148">
        <v>0</v>
      </c>
      <c r="AK91" s="148">
        <v>0</v>
      </c>
      <c r="AL91" s="148">
        <v>0</v>
      </c>
      <c r="AM91" s="148">
        <v>0</v>
      </c>
      <c r="AN91" s="148">
        <v>0</v>
      </c>
      <c r="AO91" s="148">
        <v>0</v>
      </c>
      <c r="AP91" s="148">
        <v>0</v>
      </c>
    </row>
    <row r="92" spans="1:42" customFormat="1" ht="15.6" x14ac:dyDescent="0.3">
      <c r="A92" s="173" t="s">
        <v>678</v>
      </c>
      <c r="B92" s="172">
        <v>0</v>
      </c>
      <c r="C92" s="148">
        <v>0</v>
      </c>
      <c r="D92" s="148">
        <v>0</v>
      </c>
      <c r="E92" s="148">
        <v>0</v>
      </c>
      <c r="F92" s="148">
        <v>0</v>
      </c>
      <c r="G92" s="148">
        <v>0</v>
      </c>
      <c r="H92" s="148">
        <v>0</v>
      </c>
      <c r="I92" s="148">
        <v>0</v>
      </c>
      <c r="J92" s="148">
        <v>0</v>
      </c>
      <c r="K92" s="148">
        <v>0</v>
      </c>
      <c r="L92" s="148">
        <v>0</v>
      </c>
      <c r="M92" s="148">
        <v>0</v>
      </c>
      <c r="N92" s="148">
        <v>0</v>
      </c>
      <c r="O92" s="148">
        <v>0</v>
      </c>
      <c r="P92" s="148">
        <v>0</v>
      </c>
      <c r="Q92" s="148">
        <v>0</v>
      </c>
      <c r="R92" s="148">
        <v>0</v>
      </c>
      <c r="S92" s="148">
        <v>0</v>
      </c>
      <c r="T92" s="148">
        <v>0</v>
      </c>
      <c r="U92" s="148">
        <v>0</v>
      </c>
      <c r="V92" s="148">
        <v>0</v>
      </c>
      <c r="W92" s="148">
        <v>0</v>
      </c>
      <c r="X92" s="148">
        <v>0</v>
      </c>
      <c r="Y92" s="148">
        <v>0</v>
      </c>
      <c r="Z92" s="148">
        <v>0</v>
      </c>
      <c r="AA92" s="148">
        <v>0</v>
      </c>
      <c r="AB92" s="148">
        <v>0</v>
      </c>
      <c r="AC92" s="148">
        <v>0</v>
      </c>
      <c r="AD92" s="148">
        <v>0</v>
      </c>
      <c r="AE92" s="148">
        <v>0</v>
      </c>
      <c r="AF92" s="148">
        <v>0</v>
      </c>
      <c r="AG92" s="148">
        <v>0</v>
      </c>
      <c r="AH92" s="148">
        <v>0</v>
      </c>
      <c r="AI92" s="148">
        <v>0</v>
      </c>
      <c r="AJ92" s="148">
        <v>0</v>
      </c>
      <c r="AK92" s="148">
        <v>0</v>
      </c>
      <c r="AL92" s="148">
        <v>0</v>
      </c>
      <c r="AM92" s="148">
        <v>0</v>
      </c>
      <c r="AN92" s="148">
        <v>0</v>
      </c>
      <c r="AO92" s="148">
        <v>0</v>
      </c>
      <c r="AP92" s="148">
        <v>0</v>
      </c>
    </row>
    <row r="93" spans="1:42" customFormat="1" ht="15.6" x14ac:dyDescent="0.3">
      <c r="A93" s="173" t="s">
        <v>543</v>
      </c>
      <c r="B93" s="172">
        <v>0</v>
      </c>
      <c r="C93" s="148">
        <v>0</v>
      </c>
      <c r="D93" s="148">
        <v>0</v>
      </c>
      <c r="E93" s="148">
        <v>0</v>
      </c>
      <c r="F93" s="148">
        <v>0</v>
      </c>
      <c r="G93" s="148">
        <v>0</v>
      </c>
      <c r="H93" s="148">
        <v>0</v>
      </c>
      <c r="I93" s="148">
        <v>0</v>
      </c>
      <c r="J93" s="148">
        <v>0</v>
      </c>
      <c r="K93" s="148">
        <v>0</v>
      </c>
      <c r="L93" s="148">
        <v>0</v>
      </c>
      <c r="M93" s="148">
        <v>0</v>
      </c>
      <c r="N93" s="148">
        <v>0</v>
      </c>
      <c r="O93" s="148">
        <v>0</v>
      </c>
      <c r="P93" s="148">
        <v>0</v>
      </c>
      <c r="Q93" s="148">
        <v>0</v>
      </c>
      <c r="R93" s="148">
        <v>0</v>
      </c>
      <c r="S93" s="148">
        <v>0</v>
      </c>
      <c r="T93" s="148">
        <v>0</v>
      </c>
      <c r="U93" s="148">
        <v>0</v>
      </c>
      <c r="V93" s="148">
        <v>0</v>
      </c>
      <c r="W93" s="148">
        <v>0</v>
      </c>
      <c r="X93" s="148">
        <v>0</v>
      </c>
      <c r="Y93" s="148">
        <v>0</v>
      </c>
      <c r="Z93" s="148">
        <v>0</v>
      </c>
      <c r="AA93" s="148">
        <v>0</v>
      </c>
      <c r="AB93" s="148">
        <v>0</v>
      </c>
      <c r="AC93" s="148">
        <v>0</v>
      </c>
      <c r="AD93" s="148">
        <v>0</v>
      </c>
      <c r="AE93" s="148">
        <v>0</v>
      </c>
      <c r="AF93" s="148">
        <v>0</v>
      </c>
      <c r="AG93" s="148">
        <v>0</v>
      </c>
      <c r="AH93" s="148">
        <v>0</v>
      </c>
      <c r="AI93" s="148">
        <v>0</v>
      </c>
      <c r="AJ93" s="148">
        <v>0</v>
      </c>
      <c r="AK93" s="148">
        <v>0</v>
      </c>
      <c r="AL93" s="148">
        <v>0</v>
      </c>
      <c r="AM93" s="148">
        <v>0</v>
      </c>
      <c r="AN93" s="148">
        <v>0</v>
      </c>
      <c r="AO93" s="148">
        <v>0</v>
      </c>
      <c r="AP93" s="148">
        <v>0</v>
      </c>
    </row>
    <row r="94" spans="1:42" customFormat="1" ht="15.6" x14ac:dyDescent="0.3">
      <c r="A94" s="173" t="s">
        <v>581</v>
      </c>
      <c r="B94" s="172">
        <v>2</v>
      </c>
      <c r="C94" s="148">
        <v>0</v>
      </c>
      <c r="D94" s="148">
        <v>0</v>
      </c>
      <c r="E94" s="148">
        <v>0</v>
      </c>
      <c r="F94" s="148">
        <v>0</v>
      </c>
      <c r="G94" s="148">
        <v>0</v>
      </c>
      <c r="H94" s="148">
        <v>0</v>
      </c>
      <c r="I94" s="148">
        <v>0</v>
      </c>
      <c r="J94" s="148">
        <v>0</v>
      </c>
      <c r="K94" s="148">
        <v>0</v>
      </c>
      <c r="L94" s="148">
        <v>0</v>
      </c>
      <c r="M94" s="148">
        <v>0</v>
      </c>
      <c r="N94" s="148">
        <v>0</v>
      </c>
      <c r="O94" s="148">
        <v>0</v>
      </c>
      <c r="P94" s="148">
        <v>0</v>
      </c>
      <c r="Q94" s="148">
        <v>0</v>
      </c>
      <c r="R94" s="148">
        <v>0</v>
      </c>
      <c r="S94" s="148">
        <v>1</v>
      </c>
      <c r="T94" s="148">
        <v>0</v>
      </c>
      <c r="U94" s="148">
        <v>0</v>
      </c>
      <c r="V94" s="148">
        <v>0</v>
      </c>
      <c r="W94" s="148">
        <v>0</v>
      </c>
      <c r="X94" s="148">
        <v>0</v>
      </c>
      <c r="Y94" s="148">
        <v>0</v>
      </c>
      <c r="Z94" s="148">
        <v>0</v>
      </c>
      <c r="AA94" s="148">
        <v>0</v>
      </c>
      <c r="AB94" s="148">
        <v>0</v>
      </c>
      <c r="AC94" s="148">
        <v>1</v>
      </c>
      <c r="AD94" s="148">
        <v>0</v>
      </c>
      <c r="AE94" s="148">
        <v>0</v>
      </c>
      <c r="AF94" s="148">
        <v>0</v>
      </c>
      <c r="AG94" s="148">
        <v>0</v>
      </c>
      <c r="AH94" s="148">
        <v>0</v>
      </c>
      <c r="AI94" s="148">
        <v>0</v>
      </c>
      <c r="AJ94" s="148">
        <v>0</v>
      </c>
      <c r="AK94" s="148">
        <v>0</v>
      </c>
      <c r="AL94" s="148">
        <v>0</v>
      </c>
      <c r="AM94" s="148">
        <v>0</v>
      </c>
      <c r="AN94" s="148">
        <v>0</v>
      </c>
      <c r="AO94" s="148">
        <v>0</v>
      </c>
      <c r="AP94" s="148">
        <v>0</v>
      </c>
    </row>
    <row r="95" spans="1:42" customFormat="1" ht="15.6" x14ac:dyDescent="0.3">
      <c r="A95" s="173" t="s">
        <v>679</v>
      </c>
      <c r="B95" s="172">
        <v>0</v>
      </c>
      <c r="C95" s="148">
        <v>0</v>
      </c>
      <c r="D95" s="148">
        <v>0</v>
      </c>
      <c r="E95" s="148">
        <v>0</v>
      </c>
      <c r="F95" s="148">
        <v>0</v>
      </c>
      <c r="G95" s="148">
        <v>0</v>
      </c>
      <c r="H95" s="148">
        <v>0</v>
      </c>
      <c r="I95" s="148">
        <v>0</v>
      </c>
      <c r="J95" s="148">
        <v>0</v>
      </c>
      <c r="K95" s="148">
        <v>0</v>
      </c>
      <c r="L95" s="148">
        <v>0</v>
      </c>
      <c r="M95" s="148">
        <v>0</v>
      </c>
      <c r="N95" s="148">
        <v>0</v>
      </c>
      <c r="O95" s="148">
        <v>0</v>
      </c>
      <c r="P95" s="148">
        <v>0</v>
      </c>
      <c r="Q95" s="148">
        <v>0</v>
      </c>
      <c r="R95" s="148">
        <v>0</v>
      </c>
      <c r="S95" s="148">
        <v>0</v>
      </c>
      <c r="T95" s="148">
        <v>0</v>
      </c>
      <c r="U95" s="148">
        <v>0</v>
      </c>
      <c r="V95" s="148">
        <v>0</v>
      </c>
      <c r="W95" s="148">
        <v>0</v>
      </c>
      <c r="X95" s="148">
        <v>0</v>
      </c>
      <c r="Y95" s="148">
        <v>0</v>
      </c>
      <c r="Z95" s="148">
        <v>0</v>
      </c>
      <c r="AA95" s="148">
        <v>0</v>
      </c>
      <c r="AB95" s="148">
        <v>0</v>
      </c>
      <c r="AC95" s="148">
        <v>0</v>
      </c>
      <c r="AD95" s="148">
        <v>0</v>
      </c>
      <c r="AE95" s="148">
        <v>0</v>
      </c>
      <c r="AF95" s="148">
        <v>0</v>
      </c>
      <c r="AG95" s="148">
        <v>0</v>
      </c>
      <c r="AH95" s="148">
        <v>0</v>
      </c>
      <c r="AI95" s="148">
        <v>0</v>
      </c>
      <c r="AJ95" s="148">
        <v>0</v>
      </c>
      <c r="AK95" s="148">
        <v>0</v>
      </c>
      <c r="AL95" s="148">
        <v>0</v>
      </c>
      <c r="AM95" s="148">
        <v>0</v>
      </c>
      <c r="AN95" s="148">
        <v>0</v>
      </c>
      <c r="AO95" s="148">
        <v>0</v>
      </c>
      <c r="AP95" s="148">
        <v>0</v>
      </c>
    </row>
    <row r="96" spans="1:42" customFormat="1" ht="15.6" x14ac:dyDescent="0.3">
      <c r="A96" s="173" t="s">
        <v>470</v>
      </c>
      <c r="B96" s="172">
        <v>147</v>
      </c>
      <c r="C96" s="148">
        <v>0</v>
      </c>
      <c r="D96" s="148">
        <v>0</v>
      </c>
      <c r="E96" s="148">
        <v>0</v>
      </c>
      <c r="F96" s="148">
        <v>0</v>
      </c>
      <c r="G96" s="148">
        <v>0</v>
      </c>
      <c r="H96" s="148">
        <v>2</v>
      </c>
      <c r="I96" s="148">
        <v>0</v>
      </c>
      <c r="J96" s="148">
        <v>2</v>
      </c>
      <c r="K96" s="148">
        <v>1</v>
      </c>
      <c r="L96" s="148">
        <v>0</v>
      </c>
      <c r="M96" s="148">
        <v>0</v>
      </c>
      <c r="N96" s="148">
        <v>0</v>
      </c>
      <c r="O96" s="148">
        <v>0</v>
      </c>
      <c r="P96" s="148">
        <v>0</v>
      </c>
      <c r="Q96" s="148">
        <v>1</v>
      </c>
      <c r="R96" s="148">
        <v>0</v>
      </c>
      <c r="S96" s="148">
        <v>86</v>
      </c>
      <c r="T96" s="148">
        <v>2</v>
      </c>
      <c r="U96" s="148">
        <v>0</v>
      </c>
      <c r="V96" s="148">
        <v>1</v>
      </c>
      <c r="W96" s="148">
        <v>1</v>
      </c>
      <c r="X96" s="148">
        <v>0</v>
      </c>
      <c r="Y96" s="148">
        <v>1</v>
      </c>
      <c r="Z96" s="148">
        <v>1</v>
      </c>
      <c r="AA96" s="148">
        <v>0</v>
      </c>
      <c r="AB96" s="148">
        <v>0</v>
      </c>
      <c r="AC96" s="148">
        <v>3</v>
      </c>
      <c r="AD96" s="148">
        <v>0</v>
      </c>
      <c r="AE96" s="148">
        <v>1</v>
      </c>
      <c r="AF96" s="148">
        <v>0</v>
      </c>
      <c r="AG96" s="148">
        <v>18</v>
      </c>
      <c r="AH96" s="148">
        <v>0</v>
      </c>
      <c r="AI96" s="148">
        <v>0</v>
      </c>
      <c r="AJ96" s="148">
        <v>3</v>
      </c>
      <c r="AK96" s="148">
        <v>0</v>
      </c>
      <c r="AL96" s="148">
        <v>0</v>
      </c>
      <c r="AM96" s="148">
        <v>19</v>
      </c>
      <c r="AN96" s="148">
        <v>3</v>
      </c>
      <c r="AO96" s="148">
        <v>0</v>
      </c>
      <c r="AP96" s="148">
        <v>2</v>
      </c>
    </row>
    <row r="97" spans="1:42" customFormat="1" ht="15.6" x14ac:dyDescent="0.3">
      <c r="A97" s="173" t="s">
        <v>680</v>
      </c>
      <c r="B97" s="172">
        <v>0</v>
      </c>
      <c r="C97" s="148">
        <v>0</v>
      </c>
      <c r="D97" s="148">
        <v>0</v>
      </c>
      <c r="E97" s="148">
        <v>0</v>
      </c>
      <c r="F97" s="148">
        <v>0</v>
      </c>
      <c r="G97" s="148">
        <v>0</v>
      </c>
      <c r="H97" s="148">
        <v>0</v>
      </c>
      <c r="I97" s="148">
        <v>0</v>
      </c>
      <c r="J97" s="148">
        <v>0</v>
      </c>
      <c r="K97" s="148">
        <v>0</v>
      </c>
      <c r="L97" s="148">
        <v>0</v>
      </c>
      <c r="M97" s="148">
        <v>0</v>
      </c>
      <c r="N97" s="148">
        <v>0</v>
      </c>
      <c r="O97" s="148">
        <v>0</v>
      </c>
      <c r="P97" s="148">
        <v>0</v>
      </c>
      <c r="Q97" s="148">
        <v>0</v>
      </c>
      <c r="R97" s="148">
        <v>0</v>
      </c>
      <c r="S97" s="148">
        <v>0</v>
      </c>
      <c r="T97" s="148">
        <v>0</v>
      </c>
      <c r="U97" s="148">
        <v>0</v>
      </c>
      <c r="V97" s="148">
        <v>0</v>
      </c>
      <c r="W97" s="148">
        <v>0</v>
      </c>
      <c r="X97" s="148">
        <v>0</v>
      </c>
      <c r="Y97" s="148">
        <v>0</v>
      </c>
      <c r="Z97" s="148">
        <v>0</v>
      </c>
      <c r="AA97" s="148">
        <v>0</v>
      </c>
      <c r="AB97" s="148">
        <v>0</v>
      </c>
      <c r="AC97" s="148">
        <v>0</v>
      </c>
      <c r="AD97" s="148">
        <v>0</v>
      </c>
      <c r="AE97" s="148">
        <v>0</v>
      </c>
      <c r="AF97" s="148">
        <v>0</v>
      </c>
      <c r="AG97" s="148">
        <v>0</v>
      </c>
      <c r="AH97" s="148">
        <v>0</v>
      </c>
      <c r="AI97" s="148">
        <v>0</v>
      </c>
      <c r="AJ97" s="148">
        <v>0</v>
      </c>
      <c r="AK97" s="148">
        <v>0</v>
      </c>
      <c r="AL97" s="148">
        <v>0</v>
      </c>
      <c r="AM97" s="148">
        <v>0</v>
      </c>
      <c r="AN97" s="148">
        <v>0</v>
      </c>
      <c r="AO97" s="148">
        <v>0</v>
      </c>
      <c r="AP97" s="148">
        <v>0</v>
      </c>
    </row>
    <row r="98" spans="1:42" s="1" customFormat="1" ht="15.6" x14ac:dyDescent="0.3">
      <c r="A98" s="173" t="s">
        <v>681</v>
      </c>
      <c r="B98" s="172">
        <v>0</v>
      </c>
      <c r="C98" s="148">
        <v>0</v>
      </c>
      <c r="D98" s="148">
        <v>0</v>
      </c>
      <c r="E98" s="148">
        <v>0</v>
      </c>
      <c r="F98" s="148">
        <v>0</v>
      </c>
      <c r="G98" s="148">
        <v>0</v>
      </c>
      <c r="H98" s="148">
        <v>0</v>
      </c>
      <c r="I98" s="148">
        <v>0</v>
      </c>
      <c r="J98" s="148">
        <v>0</v>
      </c>
      <c r="K98" s="148">
        <v>0</v>
      </c>
      <c r="L98" s="148">
        <v>0</v>
      </c>
      <c r="M98" s="148">
        <v>0</v>
      </c>
      <c r="N98" s="148">
        <v>0</v>
      </c>
      <c r="O98" s="148">
        <v>0</v>
      </c>
      <c r="P98" s="148">
        <v>0</v>
      </c>
      <c r="Q98" s="148">
        <v>0</v>
      </c>
      <c r="R98" s="148">
        <v>0</v>
      </c>
      <c r="S98" s="148">
        <v>0</v>
      </c>
      <c r="T98" s="148">
        <v>0</v>
      </c>
      <c r="U98" s="148">
        <v>0</v>
      </c>
      <c r="V98" s="148">
        <v>0</v>
      </c>
      <c r="W98" s="148">
        <v>0</v>
      </c>
      <c r="X98" s="148">
        <v>0</v>
      </c>
      <c r="Y98" s="148">
        <v>0</v>
      </c>
      <c r="Z98" s="148">
        <v>0</v>
      </c>
      <c r="AA98" s="148">
        <v>0</v>
      </c>
      <c r="AB98" s="148">
        <v>0</v>
      </c>
      <c r="AC98" s="148">
        <v>0</v>
      </c>
      <c r="AD98" s="148">
        <v>0</v>
      </c>
      <c r="AE98" s="148">
        <v>0</v>
      </c>
      <c r="AF98" s="148">
        <v>0</v>
      </c>
      <c r="AG98" s="148">
        <v>0</v>
      </c>
      <c r="AH98" s="148">
        <v>0</v>
      </c>
      <c r="AI98" s="148">
        <v>0</v>
      </c>
      <c r="AJ98" s="148">
        <v>0</v>
      </c>
      <c r="AK98" s="148">
        <v>0</v>
      </c>
      <c r="AL98" s="148">
        <v>0</v>
      </c>
      <c r="AM98" s="148">
        <v>0</v>
      </c>
      <c r="AN98" s="148">
        <v>0</v>
      </c>
      <c r="AO98" s="148">
        <v>0</v>
      </c>
      <c r="AP98" s="148">
        <v>0</v>
      </c>
    </row>
    <row r="99" spans="1:42" customFormat="1" ht="15.6" x14ac:dyDescent="0.3">
      <c r="A99" s="173" t="s">
        <v>682</v>
      </c>
      <c r="B99" s="172">
        <v>0</v>
      </c>
      <c r="C99" s="148">
        <v>0</v>
      </c>
      <c r="D99" s="148">
        <v>0</v>
      </c>
      <c r="E99" s="148">
        <v>0</v>
      </c>
      <c r="F99" s="148">
        <v>0</v>
      </c>
      <c r="G99" s="148">
        <v>0</v>
      </c>
      <c r="H99" s="148">
        <v>0</v>
      </c>
      <c r="I99" s="148">
        <v>0</v>
      </c>
      <c r="J99" s="148">
        <v>0</v>
      </c>
      <c r="K99" s="148">
        <v>0</v>
      </c>
      <c r="L99" s="148">
        <v>0</v>
      </c>
      <c r="M99" s="148">
        <v>0</v>
      </c>
      <c r="N99" s="148">
        <v>0</v>
      </c>
      <c r="O99" s="148">
        <v>0</v>
      </c>
      <c r="P99" s="148">
        <v>0</v>
      </c>
      <c r="Q99" s="148">
        <v>0</v>
      </c>
      <c r="R99" s="148">
        <v>0</v>
      </c>
      <c r="S99" s="148">
        <v>0</v>
      </c>
      <c r="T99" s="148">
        <v>0</v>
      </c>
      <c r="U99" s="148">
        <v>0</v>
      </c>
      <c r="V99" s="148">
        <v>0</v>
      </c>
      <c r="W99" s="148">
        <v>0</v>
      </c>
      <c r="X99" s="148">
        <v>0</v>
      </c>
      <c r="Y99" s="148">
        <v>0</v>
      </c>
      <c r="Z99" s="148">
        <v>0</v>
      </c>
      <c r="AA99" s="148">
        <v>0</v>
      </c>
      <c r="AB99" s="148">
        <v>0</v>
      </c>
      <c r="AC99" s="148">
        <v>0</v>
      </c>
      <c r="AD99" s="148">
        <v>0</v>
      </c>
      <c r="AE99" s="148">
        <v>0</v>
      </c>
      <c r="AF99" s="148">
        <v>0</v>
      </c>
      <c r="AG99" s="148">
        <v>0</v>
      </c>
      <c r="AH99" s="148">
        <v>0</v>
      </c>
      <c r="AI99" s="148">
        <v>0</v>
      </c>
      <c r="AJ99" s="148">
        <v>0</v>
      </c>
      <c r="AK99" s="148">
        <v>0</v>
      </c>
      <c r="AL99" s="148">
        <v>0</v>
      </c>
      <c r="AM99" s="148">
        <v>0</v>
      </c>
      <c r="AN99" s="148">
        <v>0</v>
      </c>
      <c r="AO99" s="148">
        <v>0</v>
      </c>
      <c r="AP99" s="148">
        <v>0</v>
      </c>
    </row>
    <row r="100" spans="1:42" customFormat="1" ht="15.6" x14ac:dyDescent="0.3">
      <c r="A100" s="173" t="s">
        <v>539</v>
      </c>
      <c r="B100" s="172">
        <v>0</v>
      </c>
      <c r="C100" s="148">
        <v>0</v>
      </c>
      <c r="D100" s="148">
        <v>0</v>
      </c>
      <c r="E100" s="148">
        <v>0</v>
      </c>
      <c r="F100" s="148">
        <v>0</v>
      </c>
      <c r="G100" s="148">
        <v>0</v>
      </c>
      <c r="H100" s="148">
        <v>0</v>
      </c>
      <c r="I100" s="148">
        <v>0</v>
      </c>
      <c r="J100" s="148">
        <v>0</v>
      </c>
      <c r="K100" s="148">
        <v>0</v>
      </c>
      <c r="L100" s="148">
        <v>0</v>
      </c>
      <c r="M100" s="148">
        <v>0</v>
      </c>
      <c r="N100" s="148">
        <v>0</v>
      </c>
      <c r="O100" s="148">
        <v>0</v>
      </c>
      <c r="P100" s="148">
        <v>0</v>
      </c>
      <c r="Q100" s="148">
        <v>0</v>
      </c>
      <c r="R100" s="148">
        <v>0</v>
      </c>
      <c r="S100" s="148">
        <v>0</v>
      </c>
      <c r="T100" s="148">
        <v>0</v>
      </c>
      <c r="U100" s="148">
        <v>0</v>
      </c>
      <c r="V100" s="148">
        <v>0</v>
      </c>
      <c r="W100" s="148">
        <v>0</v>
      </c>
      <c r="X100" s="148">
        <v>0</v>
      </c>
      <c r="Y100" s="148">
        <v>0</v>
      </c>
      <c r="Z100" s="148">
        <v>0</v>
      </c>
      <c r="AA100" s="148">
        <v>0</v>
      </c>
      <c r="AB100" s="148">
        <v>0</v>
      </c>
      <c r="AC100" s="148">
        <v>0</v>
      </c>
      <c r="AD100" s="148">
        <v>0</v>
      </c>
      <c r="AE100" s="148">
        <v>0</v>
      </c>
      <c r="AF100" s="148">
        <v>0</v>
      </c>
      <c r="AG100" s="148">
        <v>0</v>
      </c>
      <c r="AH100" s="148">
        <v>0</v>
      </c>
      <c r="AI100" s="148">
        <v>0</v>
      </c>
      <c r="AJ100" s="148">
        <v>0</v>
      </c>
      <c r="AK100" s="148">
        <v>0</v>
      </c>
      <c r="AL100" s="148">
        <v>0</v>
      </c>
      <c r="AM100" s="148">
        <v>0</v>
      </c>
      <c r="AN100" s="148">
        <v>0</v>
      </c>
      <c r="AO100" s="148">
        <v>0</v>
      </c>
      <c r="AP100" s="148">
        <v>0</v>
      </c>
    </row>
    <row r="101" spans="1:42" customFormat="1" ht="15.6" x14ac:dyDescent="0.3">
      <c r="A101" s="173" t="s">
        <v>513</v>
      </c>
      <c r="B101" s="172">
        <v>9</v>
      </c>
      <c r="C101" s="148">
        <v>0</v>
      </c>
      <c r="D101" s="148">
        <v>0</v>
      </c>
      <c r="E101" s="148">
        <v>0</v>
      </c>
      <c r="F101" s="148">
        <v>0</v>
      </c>
      <c r="G101" s="148">
        <v>0</v>
      </c>
      <c r="H101" s="148">
        <v>0</v>
      </c>
      <c r="I101" s="148">
        <v>0</v>
      </c>
      <c r="J101" s="148">
        <v>0</v>
      </c>
      <c r="K101" s="148">
        <v>0</v>
      </c>
      <c r="L101" s="148">
        <v>0</v>
      </c>
      <c r="M101" s="148">
        <v>0</v>
      </c>
      <c r="N101" s="148">
        <v>0</v>
      </c>
      <c r="O101" s="148">
        <v>0</v>
      </c>
      <c r="P101" s="148">
        <v>0</v>
      </c>
      <c r="Q101" s="148">
        <v>1</v>
      </c>
      <c r="R101" s="148">
        <v>0</v>
      </c>
      <c r="S101" s="148">
        <v>4</v>
      </c>
      <c r="T101" s="148">
        <v>0</v>
      </c>
      <c r="U101" s="148">
        <v>0</v>
      </c>
      <c r="V101" s="148">
        <v>0</v>
      </c>
      <c r="W101" s="148">
        <v>0</v>
      </c>
      <c r="X101" s="148">
        <v>0</v>
      </c>
      <c r="Y101" s="148">
        <v>0</v>
      </c>
      <c r="Z101" s="148">
        <v>0</v>
      </c>
      <c r="AA101" s="148">
        <v>0</v>
      </c>
      <c r="AB101" s="148">
        <v>0</v>
      </c>
      <c r="AC101" s="148">
        <v>1</v>
      </c>
      <c r="AD101" s="148">
        <v>0</v>
      </c>
      <c r="AE101" s="148">
        <v>0</v>
      </c>
      <c r="AF101" s="148">
        <v>0</v>
      </c>
      <c r="AG101" s="148">
        <v>3</v>
      </c>
      <c r="AH101" s="148">
        <v>0</v>
      </c>
      <c r="AI101" s="148">
        <v>0</v>
      </c>
      <c r="AJ101" s="148">
        <v>0</v>
      </c>
      <c r="AK101" s="148">
        <v>0</v>
      </c>
      <c r="AL101" s="148">
        <v>0</v>
      </c>
      <c r="AM101" s="148">
        <v>0</v>
      </c>
      <c r="AN101" s="148">
        <v>0</v>
      </c>
      <c r="AO101" s="148">
        <v>0</v>
      </c>
      <c r="AP101" s="148">
        <v>0</v>
      </c>
    </row>
    <row r="102" spans="1:42" customFormat="1" ht="15.6" x14ac:dyDescent="0.3">
      <c r="A102" s="173" t="s">
        <v>303</v>
      </c>
      <c r="B102" s="172">
        <v>39</v>
      </c>
      <c r="C102" s="148">
        <v>0</v>
      </c>
      <c r="D102" s="148">
        <v>0</v>
      </c>
      <c r="E102" s="148">
        <v>0</v>
      </c>
      <c r="F102" s="148">
        <v>0</v>
      </c>
      <c r="G102" s="148">
        <v>0</v>
      </c>
      <c r="H102" s="148">
        <v>0</v>
      </c>
      <c r="I102" s="148">
        <v>0</v>
      </c>
      <c r="J102" s="148">
        <v>0</v>
      </c>
      <c r="K102" s="148">
        <v>0</v>
      </c>
      <c r="L102" s="148">
        <v>0</v>
      </c>
      <c r="M102" s="148">
        <v>0</v>
      </c>
      <c r="N102" s="148">
        <v>0</v>
      </c>
      <c r="O102" s="148">
        <v>2</v>
      </c>
      <c r="P102" s="148">
        <v>0</v>
      </c>
      <c r="Q102" s="148">
        <v>0</v>
      </c>
      <c r="R102" s="148">
        <v>0</v>
      </c>
      <c r="S102" s="148">
        <v>30</v>
      </c>
      <c r="T102" s="148">
        <v>0</v>
      </c>
      <c r="U102" s="148">
        <v>0</v>
      </c>
      <c r="V102" s="148">
        <v>0</v>
      </c>
      <c r="W102" s="148">
        <v>0</v>
      </c>
      <c r="X102" s="148">
        <v>0</v>
      </c>
      <c r="Y102" s="148">
        <v>0</v>
      </c>
      <c r="Z102" s="148">
        <v>0</v>
      </c>
      <c r="AA102" s="148">
        <v>0</v>
      </c>
      <c r="AB102" s="148">
        <v>0</v>
      </c>
      <c r="AC102" s="148">
        <v>1</v>
      </c>
      <c r="AD102" s="148">
        <v>0</v>
      </c>
      <c r="AE102" s="148">
        <v>0</v>
      </c>
      <c r="AF102" s="148">
        <v>0</v>
      </c>
      <c r="AG102" s="148">
        <v>3</v>
      </c>
      <c r="AH102" s="148">
        <v>1</v>
      </c>
      <c r="AI102" s="148">
        <v>0</v>
      </c>
      <c r="AJ102" s="148">
        <v>0</v>
      </c>
      <c r="AK102" s="148">
        <v>0</v>
      </c>
      <c r="AL102" s="148">
        <v>0</v>
      </c>
      <c r="AM102" s="148">
        <v>1</v>
      </c>
      <c r="AN102" s="148">
        <v>0</v>
      </c>
      <c r="AO102" s="148">
        <v>0</v>
      </c>
      <c r="AP102" s="148">
        <v>1</v>
      </c>
    </row>
    <row r="103" spans="1:42" s="1" customFormat="1" ht="15.6" x14ac:dyDescent="0.3">
      <c r="A103" s="173" t="s">
        <v>683</v>
      </c>
      <c r="B103" s="172">
        <v>0</v>
      </c>
      <c r="C103" s="148">
        <v>0</v>
      </c>
      <c r="D103" s="148">
        <v>0</v>
      </c>
      <c r="E103" s="148">
        <v>0</v>
      </c>
      <c r="F103" s="148">
        <v>0</v>
      </c>
      <c r="G103" s="148">
        <v>0</v>
      </c>
      <c r="H103" s="148">
        <v>0</v>
      </c>
      <c r="I103" s="148">
        <v>0</v>
      </c>
      <c r="J103" s="148">
        <v>0</v>
      </c>
      <c r="K103" s="148">
        <v>0</v>
      </c>
      <c r="L103" s="148">
        <v>0</v>
      </c>
      <c r="M103" s="148">
        <v>0</v>
      </c>
      <c r="N103" s="148">
        <v>0</v>
      </c>
      <c r="O103" s="148">
        <v>0</v>
      </c>
      <c r="P103" s="148">
        <v>0</v>
      </c>
      <c r="Q103" s="148">
        <v>0</v>
      </c>
      <c r="R103" s="148">
        <v>0</v>
      </c>
      <c r="S103" s="148">
        <v>0</v>
      </c>
      <c r="T103" s="148">
        <v>0</v>
      </c>
      <c r="U103" s="148">
        <v>0</v>
      </c>
      <c r="V103" s="148">
        <v>0</v>
      </c>
      <c r="W103" s="148">
        <v>0</v>
      </c>
      <c r="X103" s="148">
        <v>0</v>
      </c>
      <c r="Y103" s="148">
        <v>0</v>
      </c>
      <c r="Z103" s="148">
        <v>0</v>
      </c>
      <c r="AA103" s="148">
        <v>0</v>
      </c>
      <c r="AB103" s="148">
        <v>0</v>
      </c>
      <c r="AC103" s="148">
        <v>0</v>
      </c>
      <c r="AD103" s="148">
        <v>0</v>
      </c>
      <c r="AE103" s="148">
        <v>0</v>
      </c>
      <c r="AF103" s="148">
        <v>0</v>
      </c>
      <c r="AG103" s="148">
        <v>0</v>
      </c>
      <c r="AH103" s="148">
        <v>0</v>
      </c>
      <c r="AI103" s="148">
        <v>0</v>
      </c>
      <c r="AJ103" s="148">
        <v>0</v>
      </c>
      <c r="AK103" s="148">
        <v>0</v>
      </c>
      <c r="AL103" s="148">
        <v>0</v>
      </c>
      <c r="AM103" s="148">
        <v>0</v>
      </c>
      <c r="AN103" s="148">
        <v>0</v>
      </c>
      <c r="AO103" s="148">
        <v>0</v>
      </c>
      <c r="AP103" s="148">
        <v>0</v>
      </c>
    </row>
    <row r="104" spans="1:42" ht="15.6" x14ac:dyDescent="0.3">
      <c r="A104" s="173" t="s">
        <v>684</v>
      </c>
      <c r="B104" s="172">
        <v>0</v>
      </c>
      <c r="C104" s="148">
        <v>0</v>
      </c>
      <c r="D104" s="148">
        <v>0</v>
      </c>
      <c r="E104" s="148">
        <v>0</v>
      </c>
      <c r="F104" s="148">
        <v>0</v>
      </c>
      <c r="G104" s="148">
        <v>0</v>
      </c>
      <c r="H104" s="148">
        <v>0</v>
      </c>
      <c r="I104" s="148">
        <v>0</v>
      </c>
      <c r="J104" s="148">
        <v>0</v>
      </c>
      <c r="K104" s="148">
        <v>0</v>
      </c>
      <c r="L104" s="148">
        <v>0</v>
      </c>
      <c r="M104" s="148">
        <v>0</v>
      </c>
      <c r="N104" s="148">
        <v>0</v>
      </c>
      <c r="O104" s="148">
        <v>0</v>
      </c>
      <c r="P104" s="148">
        <v>0</v>
      </c>
      <c r="Q104" s="148">
        <v>0</v>
      </c>
      <c r="R104" s="148">
        <v>0</v>
      </c>
      <c r="S104" s="148">
        <v>0</v>
      </c>
      <c r="T104" s="148">
        <v>0</v>
      </c>
      <c r="U104" s="148">
        <v>0</v>
      </c>
      <c r="V104" s="148">
        <v>0</v>
      </c>
      <c r="W104" s="148">
        <v>0</v>
      </c>
      <c r="X104" s="148">
        <v>0</v>
      </c>
      <c r="Y104" s="148">
        <v>0</v>
      </c>
      <c r="Z104" s="148">
        <v>0</v>
      </c>
      <c r="AA104" s="148">
        <v>0</v>
      </c>
      <c r="AB104" s="148">
        <v>0</v>
      </c>
      <c r="AC104" s="148">
        <v>0</v>
      </c>
      <c r="AD104" s="148">
        <v>0</v>
      </c>
      <c r="AE104" s="148">
        <v>0</v>
      </c>
      <c r="AF104" s="148">
        <v>0</v>
      </c>
      <c r="AG104" s="148">
        <v>0</v>
      </c>
      <c r="AH104" s="148">
        <v>0</v>
      </c>
      <c r="AI104" s="148">
        <v>0</v>
      </c>
      <c r="AJ104" s="148">
        <v>0</v>
      </c>
      <c r="AK104" s="148">
        <v>0</v>
      </c>
      <c r="AL104" s="148">
        <v>0</v>
      </c>
      <c r="AM104" s="148">
        <v>0</v>
      </c>
      <c r="AN104" s="148">
        <v>0</v>
      </c>
      <c r="AO104" s="148">
        <v>0</v>
      </c>
      <c r="AP104" s="148">
        <v>0</v>
      </c>
    </row>
    <row r="105" spans="1:42" s="10" customFormat="1" ht="15.6" x14ac:dyDescent="0.3">
      <c r="A105" s="173" t="s">
        <v>685</v>
      </c>
      <c r="B105" s="172">
        <v>74</v>
      </c>
      <c r="C105" s="148">
        <v>0</v>
      </c>
      <c r="D105" s="148">
        <v>0</v>
      </c>
      <c r="E105" s="148">
        <v>3</v>
      </c>
      <c r="F105" s="148">
        <v>0</v>
      </c>
      <c r="G105" s="148">
        <v>0</v>
      </c>
      <c r="H105" s="148">
        <v>1</v>
      </c>
      <c r="I105" s="148">
        <v>0</v>
      </c>
      <c r="J105" s="148">
        <v>0</v>
      </c>
      <c r="K105" s="148">
        <v>0</v>
      </c>
      <c r="L105" s="148">
        <v>0</v>
      </c>
      <c r="M105" s="148">
        <v>4</v>
      </c>
      <c r="N105" s="148">
        <v>0</v>
      </c>
      <c r="O105" s="148">
        <v>0</v>
      </c>
      <c r="P105" s="148">
        <v>0</v>
      </c>
      <c r="Q105" s="148">
        <v>0</v>
      </c>
      <c r="R105" s="148">
        <v>0</v>
      </c>
      <c r="S105" s="148">
        <v>33</v>
      </c>
      <c r="T105" s="148">
        <v>1</v>
      </c>
      <c r="U105" s="148">
        <v>0</v>
      </c>
      <c r="V105" s="148">
        <v>0</v>
      </c>
      <c r="W105" s="148">
        <v>1</v>
      </c>
      <c r="X105" s="148">
        <v>0</v>
      </c>
      <c r="Y105" s="148">
        <v>0</v>
      </c>
      <c r="Z105" s="148">
        <v>0</v>
      </c>
      <c r="AA105" s="148">
        <v>0</v>
      </c>
      <c r="AB105" s="148">
        <v>0</v>
      </c>
      <c r="AC105" s="148">
        <v>7</v>
      </c>
      <c r="AD105" s="148">
        <v>0</v>
      </c>
      <c r="AE105" s="148">
        <v>0</v>
      </c>
      <c r="AF105" s="148">
        <v>0</v>
      </c>
      <c r="AG105" s="148">
        <v>17</v>
      </c>
      <c r="AH105" s="148">
        <v>0</v>
      </c>
      <c r="AI105" s="148">
        <v>0</v>
      </c>
      <c r="AJ105" s="148">
        <v>1</v>
      </c>
      <c r="AK105" s="148">
        <v>0</v>
      </c>
      <c r="AL105" s="148">
        <v>0</v>
      </c>
      <c r="AM105" s="148">
        <v>1</v>
      </c>
      <c r="AN105" s="148">
        <v>0</v>
      </c>
      <c r="AO105" s="148">
        <v>2</v>
      </c>
      <c r="AP105" s="148">
        <v>3</v>
      </c>
    </row>
    <row r="106" spans="1:42" ht="15.6" x14ac:dyDescent="0.3">
      <c r="A106" s="173" t="s">
        <v>686</v>
      </c>
      <c r="B106" s="172">
        <v>0</v>
      </c>
      <c r="C106" s="148">
        <v>0</v>
      </c>
      <c r="D106" s="148">
        <v>0</v>
      </c>
      <c r="E106" s="148">
        <v>0</v>
      </c>
      <c r="F106" s="148">
        <v>0</v>
      </c>
      <c r="G106" s="148">
        <v>0</v>
      </c>
      <c r="H106" s="148">
        <v>0</v>
      </c>
      <c r="I106" s="148">
        <v>0</v>
      </c>
      <c r="J106" s="148">
        <v>0</v>
      </c>
      <c r="K106" s="148">
        <v>0</v>
      </c>
      <c r="L106" s="148">
        <v>0</v>
      </c>
      <c r="M106" s="148">
        <v>0</v>
      </c>
      <c r="N106" s="148">
        <v>0</v>
      </c>
      <c r="O106" s="148">
        <v>0</v>
      </c>
      <c r="P106" s="148">
        <v>0</v>
      </c>
      <c r="Q106" s="148">
        <v>0</v>
      </c>
      <c r="R106" s="148">
        <v>0</v>
      </c>
      <c r="S106" s="148">
        <v>0</v>
      </c>
      <c r="T106" s="148">
        <v>0</v>
      </c>
      <c r="U106" s="148">
        <v>0</v>
      </c>
      <c r="V106" s="148">
        <v>0</v>
      </c>
      <c r="W106" s="148">
        <v>0</v>
      </c>
      <c r="X106" s="148">
        <v>0</v>
      </c>
      <c r="Y106" s="148">
        <v>0</v>
      </c>
      <c r="Z106" s="148">
        <v>0</v>
      </c>
      <c r="AA106" s="148">
        <v>0</v>
      </c>
      <c r="AB106" s="148">
        <v>0</v>
      </c>
      <c r="AC106" s="148">
        <v>0</v>
      </c>
      <c r="AD106" s="148">
        <v>0</v>
      </c>
      <c r="AE106" s="148">
        <v>0</v>
      </c>
      <c r="AF106" s="148">
        <v>0</v>
      </c>
      <c r="AG106" s="148">
        <v>0</v>
      </c>
      <c r="AH106" s="148">
        <v>0</v>
      </c>
      <c r="AI106" s="148">
        <v>0</v>
      </c>
      <c r="AJ106" s="148">
        <v>0</v>
      </c>
      <c r="AK106" s="148">
        <v>0</v>
      </c>
      <c r="AL106" s="148">
        <v>0</v>
      </c>
      <c r="AM106" s="148">
        <v>0</v>
      </c>
      <c r="AN106" s="148">
        <v>0</v>
      </c>
      <c r="AO106" s="148">
        <v>0</v>
      </c>
      <c r="AP106" s="148">
        <v>0</v>
      </c>
    </row>
    <row r="107" spans="1:42" customFormat="1" ht="15.6" x14ac:dyDescent="0.3">
      <c r="A107" s="173" t="s">
        <v>540</v>
      </c>
      <c r="B107" s="172">
        <v>2</v>
      </c>
      <c r="C107" s="148">
        <v>0</v>
      </c>
      <c r="D107" s="148">
        <v>0</v>
      </c>
      <c r="E107" s="148">
        <v>0</v>
      </c>
      <c r="F107" s="148">
        <v>0</v>
      </c>
      <c r="G107" s="148">
        <v>0</v>
      </c>
      <c r="H107" s="148">
        <v>0</v>
      </c>
      <c r="I107" s="148">
        <v>0</v>
      </c>
      <c r="J107" s="148">
        <v>0</v>
      </c>
      <c r="K107" s="148">
        <v>0</v>
      </c>
      <c r="L107" s="148">
        <v>0</v>
      </c>
      <c r="M107" s="148">
        <v>0</v>
      </c>
      <c r="N107" s="148">
        <v>0</v>
      </c>
      <c r="O107" s="148">
        <v>0</v>
      </c>
      <c r="P107" s="148">
        <v>0</v>
      </c>
      <c r="Q107" s="148">
        <v>0</v>
      </c>
      <c r="R107" s="148">
        <v>0</v>
      </c>
      <c r="S107" s="148">
        <v>2</v>
      </c>
      <c r="T107" s="148">
        <v>0</v>
      </c>
      <c r="U107" s="148">
        <v>0</v>
      </c>
      <c r="V107" s="148">
        <v>0</v>
      </c>
      <c r="W107" s="148">
        <v>0</v>
      </c>
      <c r="X107" s="148">
        <v>0</v>
      </c>
      <c r="Y107" s="148">
        <v>0</v>
      </c>
      <c r="Z107" s="148">
        <v>0</v>
      </c>
      <c r="AA107" s="148">
        <v>0</v>
      </c>
      <c r="AB107" s="148">
        <v>0</v>
      </c>
      <c r="AC107" s="148">
        <v>0</v>
      </c>
      <c r="AD107" s="148">
        <v>0</v>
      </c>
      <c r="AE107" s="148">
        <v>0</v>
      </c>
      <c r="AF107" s="148">
        <v>0</v>
      </c>
      <c r="AG107" s="148">
        <v>0</v>
      </c>
      <c r="AH107" s="148">
        <v>0</v>
      </c>
      <c r="AI107" s="148">
        <v>0</v>
      </c>
      <c r="AJ107" s="148">
        <v>0</v>
      </c>
      <c r="AK107" s="148">
        <v>0</v>
      </c>
      <c r="AL107" s="148">
        <v>0</v>
      </c>
      <c r="AM107" s="148">
        <v>0</v>
      </c>
      <c r="AN107" s="148">
        <v>0</v>
      </c>
      <c r="AO107" s="148">
        <v>0</v>
      </c>
      <c r="AP107" s="148">
        <v>0</v>
      </c>
    </row>
    <row r="108" spans="1:42" ht="15.6" x14ac:dyDescent="0.3">
      <c r="A108" s="173" t="s">
        <v>687</v>
      </c>
      <c r="B108" s="172">
        <v>7</v>
      </c>
      <c r="C108" s="148">
        <v>0</v>
      </c>
      <c r="D108" s="148">
        <v>0</v>
      </c>
      <c r="E108" s="148">
        <v>0</v>
      </c>
      <c r="F108" s="148">
        <v>0</v>
      </c>
      <c r="G108" s="148">
        <v>0</v>
      </c>
      <c r="H108" s="148">
        <v>0</v>
      </c>
      <c r="I108" s="148">
        <v>0</v>
      </c>
      <c r="J108" s="148">
        <v>0</v>
      </c>
      <c r="K108" s="148">
        <v>0</v>
      </c>
      <c r="L108" s="148">
        <v>0</v>
      </c>
      <c r="M108" s="148">
        <v>0</v>
      </c>
      <c r="N108" s="148">
        <v>0</v>
      </c>
      <c r="O108" s="148">
        <v>0</v>
      </c>
      <c r="P108" s="148">
        <v>0</v>
      </c>
      <c r="Q108" s="148">
        <v>0</v>
      </c>
      <c r="R108" s="148">
        <v>0</v>
      </c>
      <c r="S108" s="148">
        <v>5</v>
      </c>
      <c r="T108" s="148">
        <v>0</v>
      </c>
      <c r="U108" s="148">
        <v>0</v>
      </c>
      <c r="V108" s="148">
        <v>0</v>
      </c>
      <c r="W108" s="148">
        <v>0</v>
      </c>
      <c r="X108" s="148">
        <v>0</v>
      </c>
      <c r="Y108" s="148">
        <v>0</v>
      </c>
      <c r="Z108" s="148">
        <v>0</v>
      </c>
      <c r="AA108" s="148">
        <v>0</v>
      </c>
      <c r="AB108" s="148">
        <v>0</v>
      </c>
      <c r="AC108" s="148">
        <v>2</v>
      </c>
      <c r="AD108" s="148">
        <v>0</v>
      </c>
      <c r="AE108" s="148">
        <v>0</v>
      </c>
      <c r="AF108" s="148">
        <v>0</v>
      </c>
      <c r="AG108" s="148">
        <v>0</v>
      </c>
      <c r="AH108" s="148">
        <v>0</v>
      </c>
      <c r="AI108" s="148">
        <v>0</v>
      </c>
      <c r="AJ108" s="148">
        <v>0</v>
      </c>
      <c r="AK108" s="148">
        <v>0</v>
      </c>
      <c r="AL108" s="148">
        <v>0</v>
      </c>
      <c r="AM108" s="148">
        <v>0</v>
      </c>
      <c r="AN108" s="148">
        <v>0</v>
      </c>
      <c r="AO108" s="148">
        <v>0</v>
      </c>
      <c r="AP108" s="148">
        <v>0</v>
      </c>
    </row>
    <row r="109" spans="1:42" s="11" customFormat="1" ht="15.6" x14ac:dyDescent="0.3">
      <c r="A109" s="173" t="s">
        <v>688</v>
      </c>
      <c r="B109" s="172">
        <v>0</v>
      </c>
      <c r="C109" s="148">
        <v>0</v>
      </c>
      <c r="D109" s="148">
        <v>0</v>
      </c>
      <c r="E109" s="148">
        <v>0</v>
      </c>
      <c r="F109" s="148">
        <v>0</v>
      </c>
      <c r="G109" s="148">
        <v>0</v>
      </c>
      <c r="H109" s="148">
        <v>0</v>
      </c>
      <c r="I109" s="148">
        <v>0</v>
      </c>
      <c r="J109" s="148">
        <v>0</v>
      </c>
      <c r="K109" s="148">
        <v>0</v>
      </c>
      <c r="L109" s="148">
        <v>0</v>
      </c>
      <c r="M109" s="148">
        <v>0</v>
      </c>
      <c r="N109" s="148">
        <v>0</v>
      </c>
      <c r="O109" s="148">
        <v>0</v>
      </c>
      <c r="P109" s="148">
        <v>0</v>
      </c>
      <c r="Q109" s="148">
        <v>0</v>
      </c>
      <c r="R109" s="148">
        <v>0</v>
      </c>
      <c r="S109" s="148">
        <v>0</v>
      </c>
      <c r="T109" s="148">
        <v>0</v>
      </c>
      <c r="U109" s="148">
        <v>0</v>
      </c>
      <c r="V109" s="148">
        <v>0</v>
      </c>
      <c r="W109" s="148">
        <v>0</v>
      </c>
      <c r="X109" s="148">
        <v>0</v>
      </c>
      <c r="Y109" s="148">
        <v>0</v>
      </c>
      <c r="Z109" s="148">
        <v>0</v>
      </c>
      <c r="AA109" s="148">
        <v>0</v>
      </c>
      <c r="AB109" s="148">
        <v>0</v>
      </c>
      <c r="AC109" s="148">
        <v>0</v>
      </c>
      <c r="AD109" s="148">
        <v>0</v>
      </c>
      <c r="AE109" s="148">
        <v>0</v>
      </c>
      <c r="AF109" s="148">
        <v>0</v>
      </c>
      <c r="AG109" s="148">
        <v>0</v>
      </c>
      <c r="AH109" s="148">
        <v>0</v>
      </c>
      <c r="AI109" s="148">
        <v>0</v>
      </c>
      <c r="AJ109" s="148">
        <v>0</v>
      </c>
      <c r="AK109" s="148">
        <v>0</v>
      </c>
      <c r="AL109" s="148">
        <v>0</v>
      </c>
      <c r="AM109" s="148">
        <v>0</v>
      </c>
      <c r="AN109" s="148">
        <v>0</v>
      </c>
      <c r="AO109" s="148">
        <v>0</v>
      </c>
      <c r="AP109" s="148">
        <v>0</v>
      </c>
    </row>
    <row r="110" spans="1:42" s="9" customFormat="1" ht="15.6" x14ac:dyDescent="0.3">
      <c r="A110" s="173" t="s">
        <v>514</v>
      </c>
      <c r="B110" s="172">
        <v>1</v>
      </c>
      <c r="C110" s="148">
        <v>0</v>
      </c>
      <c r="D110" s="148">
        <v>0</v>
      </c>
      <c r="E110" s="148">
        <v>0</v>
      </c>
      <c r="F110" s="148">
        <v>0</v>
      </c>
      <c r="G110" s="148">
        <v>0</v>
      </c>
      <c r="H110" s="148">
        <v>0</v>
      </c>
      <c r="I110" s="148">
        <v>0</v>
      </c>
      <c r="J110" s="148">
        <v>0</v>
      </c>
      <c r="K110" s="148">
        <v>0</v>
      </c>
      <c r="L110" s="148">
        <v>0</v>
      </c>
      <c r="M110" s="148">
        <v>0</v>
      </c>
      <c r="N110" s="148">
        <v>0</v>
      </c>
      <c r="O110" s="148">
        <v>0</v>
      </c>
      <c r="P110" s="148">
        <v>0</v>
      </c>
      <c r="Q110" s="148">
        <v>0</v>
      </c>
      <c r="R110" s="148">
        <v>0</v>
      </c>
      <c r="S110" s="148">
        <v>0</v>
      </c>
      <c r="T110" s="148">
        <v>0</v>
      </c>
      <c r="U110" s="148">
        <v>0</v>
      </c>
      <c r="V110" s="148">
        <v>0</v>
      </c>
      <c r="W110" s="148">
        <v>0</v>
      </c>
      <c r="X110" s="148">
        <v>0</v>
      </c>
      <c r="Y110" s="148">
        <v>0</v>
      </c>
      <c r="Z110" s="148">
        <v>0</v>
      </c>
      <c r="AA110" s="148">
        <v>0</v>
      </c>
      <c r="AB110" s="148">
        <v>0</v>
      </c>
      <c r="AC110" s="148">
        <v>0</v>
      </c>
      <c r="AD110" s="148">
        <v>0</v>
      </c>
      <c r="AE110" s="148">
        <v>0</v>
      </c>
      <c r="AF110" s="148">
        <v>0</v>
      </c>
      <c r="AG110" s="148">
        <v>1</v>
      </c>
      <c r="AH110" s="148">
        <v>0</v>
      </c>
      <c r="AI110" s="148">
        <v>0</v>
      </c>
      <c r="AJ110" s="148">
        <v>0</v>
      </c>
      <c r="AK110" s="148">
        <v>0</v>
      </c>
      <c r="AL110" s="148">
        <v>0</v>
      </c>
      <c r="AM110" s="148">
        <v>0</v>
      </c>
      <c r="AN110" s="148">
        <v>0</v>
      </c>
      <c r="AO110" s="148">
        <v>0</v>
      </c>
      <c r="AP110" s="148">
        <v>0</v>
      </c>
    </row>
    <row r="111" spans="1:42" ht="15.6" x14ac:dyDescent="0.3">
      <c r="A111" s="173" t="s">
        <v>689</v>
      </c>
      <c r="B111" s="172">
        <v>0</v>
      </c>
      <c r="C111" s="148">
        <v>0</v>
      </c>
      <c r="D111" s="148">
        <v>0</v>
      </c>
      <c r="E111" s="148">
        <v>0</v>
      </c>
      <c r="F111" s="148">
        <v>0</v>
      </c>
      <c r="G111" s="148">
        <v>0</v>
      </c>
      <c r="H111" s="148">
        <v>0</v>
      </c>
      <c r="I111" s="148">
        <v>0</v>
      </c>
      <c r="J111" s="148">
        <v>0</v>
      </c>
      <c r="K111" s="148">
        <v>0</v>
      </c>
      <c r="L111" s="148">
        <v>0</v>
      </c>
      <c r="M111" s="148">
        <v>0</v>
      </c>
      <c r="N111" s="148">
        <v>0</v>
      </c>
      <c r="O111" s="148">
        <v>0</v>
      </c>
      <c r="P111" s="148">
        <v>0</v>
      </c>
      <c r="Q111" s="148">
        <v>0</v>
      </c>
      <c r="R111" s="148">
        <v>0</v>
      </c>
      <c r="S111" s="148">
        <v>0</v>
      </c>
      <c r="T111" s="148">
        <v>0</v>
      </c>
      <c r="U111" s="148">
        <v>0</v>
      </c>
      <c r="V111" s="148">
        <v>0</v>
      </c>
      <c r="W111" s="148">
        <v>0</v>
      </c>
      <c r="X111" s="148">
        <v>0</v>
      </c>
      <c r="Y111" s="148">
        <v>0</v>
      </c>
      <c r="Z111" s="148">
        <v>0</v>
      </c>
      <c r="AA111" s="148">
        <v>0</v>
      </c>
      <c r="AB111" s="148">
        <v>0</v>
      </c>
      <c r="AC111" s="148">
        <v>0</v>
      </c>
      <c r="AD111" s="148">
        <v>0</v>
      </c>
      <c r="AE111" s="148">
        <v>0</v>
      </c>
      <c r="AF111" s="148">
        <v>0</v>
      </c>
      <c r="AG111" s="148">
        <v>0</v>
      </c>
      <c r="AH111" s="148">
        <v>0</v>
      </c>
      <c r="AI111" s="148">
        <v>0</v>
      </c>
      <c r="AJ111" s="148">
        <v>0</v>
      </c>
      <c r="AK111" s="148">
        <v>0</v>
      </c>
      <c r="AL111" s="148">
        <v>0</v>
      </c>
      <c r="AM111" s="148">
        <v>0</v>
      </c>
      <c r="AN111" s="148">
        <v>0</v>
      </c>
      <c r="AO111" s="148">
        <v>0</v>
      </c>
      <c r="AP111" s="148">
        <v>0</v>
      </c>
    </row>
    <row r="112" spans="1:42" s="10" customFormat="1" ht="15.6" x14ac:dyDescent="0.3">
      <c r="A112" s="173" t="s">
        <v>690</v>
      </c>
      <c r="B112" s="172">
        <v>0</v>
      </c>
      <c r="C112" s="148">
        <v>0</v>
      </c>
      <c r="D112" s="148">
        <v>0</v>
      </c>
      <c r="E112" s="148">
        <v>0</v>
      </c>
      <c r="F112" s="148">
        <v>0</v>
      </c>
      <c r="G112" s="148">
        <v>0</v>
      </c>
      <c r="H112" s="148">
        <v>0</v>
      </c>
      <c r="I112" s="148">
        <v>0</v>
      </c>
      <c r="J112" s="148">
        <v>0</v>
      </c>
      <c r="K112" s="148">
        <v>0</v>
      </c>
      <c r="L112" s="148">
        <v>0</v>
      </c>
      <c r="M112" s="148">
        <v>0</v>
      </c>
      <c r="N112" s="148">
        <v>0</v>
      </c>
      <c r="O112" s="148">
        <v>0</v>
      </c>
      <c r="P112" s="148">
        <v>0</v>
      </c>
      <c r="Q112" s="148">
        <v>0</v>
      </c>
      <c r="R112" s="148">
        <v>0</v>
      </c>
      <c r="S112" s="148">
        <v>0</v>
      </c>
      <c r="T112" s="148">
        <v>0</v>
      </c>
      <c r="U112" s="148">
        <v>0</v>
      </c>
      <c r="V112" s="148">
        <v>0</v>
      </c>
      <c r="W112" s="148">
        <v>0</v>
      </c>
      <c r="X112" s="148">
        <v>0</v>
      </c>
      <c r="Y112" s="148">
        <v>0</v>
      </c>
      <c r="Z112" s="148">
        <v>0</v>
      </c>
      <c r="AA112" s="148">
        <v>0</v>
      </c>
      <c r="AB112" s="148">
        <v>0</v>
      </c>
      <c r="AC112" s="148">
        <v>0</v>
      </c>
      <c r="AD112" s="148">
        <v>0</v>
      </c>
      <c r="AE112" s="148">
        <v>0</v>
      </c>
      <c r="AF112" s="148">
        <v>0</v>
      </c>
      <c r="AG112" s="148">
        <v>0</v>
      </c>
      <c r="AH112" s="148">
        <v>0</v>
      </c>
      <c r="AI112" s="148">
        <v>0</v>
      </c>
      <c r="AJ112" s="148">
        <v>0</v>
      </c>
      <c r="AK112" s="148">
        <v>0</v>
      </c>
      <c r="AL112" s="148">
        <v>0</v>
      </c>
      <c r="AM112" s="148">
        <v>0</v>
      </c>
      <c r="AN112" s="148">
        <v>0</v>
      </c>
      <c r="AO112" s="148">
        <v>0</v>
      </c>
      <c r="AP112" s="148">
        <v>0</v>
      </c>
    </row>
    <row r="113" spans="1:42" ht="15.6" x14ac:dyDescent="0.3">
      <c r="A113" s="173" t="s">
        <v>614</v>
      </c>
      <c r="B113" s="172">
        <v>4</v>
      </c>
      <c r="C113" s="148">
        <v>0</v>
      </c>
      <c r="D113" s="148">
        <v>0</v>
      </c>
      <c r="E113" s="148">
        <v>1</v>
      </c>
      <c r="F113" s="148">
        <v>0</v>
      </c>
      <c r="G113" s="148">
        <v>0</v>
      </c>
      <c r="H113" s="148">
        <v>0</v>
      </c>
      <c r="I113" s="148">
        <v>0</v>
      </c>
      <c r="J113" s="148">
        <v>0</v>
      </c>
      <c r="K113" s="148">
        <v>0</v>
      </c>
      <c r="L113" s="148">
        <v>0</v>
      </c>
      <c r="M113" s="148">
        <v>0</v>
      </c>
      <c r="N113" s="148">
        <v>0</v>
      </c>
      <c r="O113" s="148">
        <v>0</v>
      </c>
      <c r="P113" s="148">
        <v>0</v>
      </c>
      <c r="Q113" s="148">
        <v>0</v>
      </c>
      <c r="R113" s="148">
        <v>0</v>
      </c>
      <c r="S113" s="148">
        <v>2</v>
      </c>
      <c r="T113" s="148">
        <v>0</v>
      </c>
      <c r="U113" s="148">
        <v>0</v>
      </c>
      <c r="V113" s="148">
        <v>0</v>
      </c>
      <c r="W113" s="148">
        <v>0</v>
      </c>
      <c r="X113" s="148">
        <v>0</v>
      </c>
      <c r="Y113" s="148">
        <v>0</v>
      </c>
      <c r="Z113" s="148">
        <v>0</v>
      </c>
      <c r="AA113" s="148">
        <v>0</v>
      </c>
      <c r="AB113" s="148">
        <v>0</v>
      </c>
      <c r="AC113" s="148">
        <v>0</v>
      </c>
      <c r="AD113" s="148">
        <v>0</v>
      </c>
      <c r="AE113" s="148">
        <v>0</v>
      </c>
      <c r="AF113" s="148">
        <v>0</v>
      </c>
      <c r="AG113" s="148">
        <v>0</v>
      </c>
      <c r="AH113" s="148">
        <v>0</v>
      </c>
      <c r="AI113" s="148">
        <v>0</v>
      </c>
      <c r="AJ113" s="148">
        <v>0</v>
      </c>
      <c r="AK113" s="148">
        <v>0</v>
      </c>
      <c r="AL113" s="148">
        <v>0</v>
      </c>
      <c r="AM113" s="148">
        <v>0</v>
      </c>
      <c r="AN113" s="148">
        <v>0</v>
      </c>
      <c r="AO113" s="148">
        <v>0</v>
      </c>
      <c r="AP113" s="148">
        <v>1</v>
      </c>
    </row>
    <row r="114" spans="1:42" ht="15.6" x14ac:dyDescent="0.3">
      <c r="A114" s="173" t="s">
        <v>691</v>
      </c>
      <c r="B114" s="172">
        <v>0</v>
      </c>
      <c r="C114" s="148">
        <v>0</v>
      </c>
      <c r="D114" s="148">
        <v>0</v>
      </c>
      <c r="E114" s="148">
        <v>0</v>
      </c>
      <c r="F114" s="148">
        <v>0</v>
      </c>
      <c r="G114" s="148">
        <v>0</v>
      </c>
      <c r="H114" s="148">
        <v>0</v>
      </c>
      <c r="I114" s="148">
        <v>0</v>
      </c>
      <c r="J114" s="148">
        <v>0</v>
      </c>
      <c r="K114" s="148">
        <v>0</v>
      </c>
      <c r="L114" s="148">
        <v>0</v>
      </c>
      <c r="M114" s="148">
        <v>0</v>
      </c>
      <c r="N114" s="148">
        <v>0</v>
      </c>
      <c r="O114" s="148">
        <v>0</v>
      </c>
      <c r="P114" s="148">
        <v>0</v>
      </c>
      <c r="Q114" s="148">
        <v>0</v>
      </c>
      <c r="R114" s="148">
        <v>0</v>
      </c>
      <c r="S114" s="148">
        <v>0</v>
      </c>
      <c r="T114" s="148">
        <v>0</v>
      </c>
      <c r="U114" s="148">
        <v>0</v>
      </c>
      <c r="V114" s="148">
        <v>0</v>
      </c>
      <c r="W114" s="148">
        <v>0</v>
      </c>
      <c r="X114" s="148">
        <v>0</v>
      </c>
      <c r="Y114" s="148">
        <v>0</v>
      </c>
      <c r="Z114" s="148">
        <v>0</v>
      </c>
      <c r="AA114" s="148">
        <v>0</v>
      </c>
      <c r="AB114" s="148">
        <v>0</v>
      </c>
      <c r="AC114" s="148">
        <v>0</v>
      </c>
      <c r="AD114" s="148">
        <v>0</v>
      </c>
      <c r="AE114" s="148">
        <v>0</v>
      </c>
      <c r="AF114" s="148">
        <v>0</v>
      </c>
      <c r="AG114" s="148">
        <v>0</v>
      </c>
      <c r="AH114" s="148">
        <v>0</v>
      </c>
      <c r="AI114" s="148">
        <v>0</v>
      </c>
      <c r="AJ114" s="148">
        <v>0</v>
      </c>
      <c r="AK114" s="148">
        <v>0</v>
      </c>
      <c r="AL114" s="148">
        <v>0</v>
      </c>
      <c r="AM114" s="148">
        <v>0</v>
      </c>
      <c r="AN114" s="148">
        <v>0</v>
      </c>
      <c r="AO114" s="148">
        <v>0</v>
      </c>
      <c r="AP114" s="148">
        <v>0</v>
      </c>
    </row>
    <row r="115" spans="1:42" ht="15.6" x14ac:dyDescent="0.3">
      <c r="A115" s="173" t="s">
        <v>582</v>
      </c>
      <c r="B115" s="172">
        <v>0</v>
      </c>
      <c r="C115" s="148">
        <v>0</v>
      </c>
      <c r="D115" s="148">
        <v>0</v>
      </c>
      <c r="E115" s="148">
        <v>0</v>
      </c>
      <c r="F115" s="148">
        <v>0</v>
      </c>
      <c r="G115" s="148">
        <v>0</v>
      </c>
      <c r="H115" s="148">
        <v>0</v>
      </c>
      <c r="I115" s="148">
        <v>0</v>
      </c>
      <c r="J115" s="148">
        <v>0</v>
      </c>
      <c r="K115" s="148">
        <v>0</v>
      </c>
      <c r="L115" s="148">
        <v>0</v>
      </c>
      <c r="M115" s="148">
        <v>0</v>
      </c>
      <c r="N115" s="148">
        <v>0</v>
      </c>
      <c r="O115" s="148">
        <v>0</v>
      </c>
      <c r="P115" s="148">
        <v>0</v>
      </c>
      <c r="Q115" s="148">
        <v>0</v>
      </c>
      <c r="R115" s="148">
        <v>0</v>
      </c>
      <c r="S115" s="148">
        <v>0</v>
      </c>
      <c r="T115" s="148">
        <v>0</v>
      </c>
      <c r="U115" s="148">
        <v>0</v>
      </c>
      <c r="V115" s="148">
        <v>0</v>
      </c>
      <c r="W115" s="148">
        <v>0</v>
      </c>
      <c r="X115" s="148">
        <v>0</v>
      </c>
      <c r="Y115" s="148">
        <v>0</v>
      </c>
      <c r="Z115" s="148">
        <v>0</v>
      </c>
      <c r="AA115" s="148">
        <v>0</v>
      </c>
      <c r="AB115" s="148">
        <v>0</v>
      </c>
      <c r="AC115" s="148">
        <v>0</v>
      </c>
      <c r="AD115" s="148">
        <v>0</v>
      </c>
      <c r="AE115" s="148">
        <v>0</v>
      </c>
      <c r="AF115" s="148">
        <v>0</v>
      </c>
      <c r="AG115" s="148">
        <v>0</v>
      </c>
      <c r="AH115" s="148">
        <v>0</v>
      </c>
      <c r="AI115" s="148">
        <v>0</v>
      </c>
      <c r="AJ115" s="148">
        <v>0</v>
      </c>
      <c r="AK115" s="148">
        <v>0</v>
      </c>
      <c r="AL115" s="148">
        <v>0</v>
      </c>
      <c r="AM115" s="148">
        <v>0</v>
      </c>
      <c r="AN115" s="148">
        <v>0</v>
      </c>
      <c r="AO115" s="148">
        <v>0</v>
      </c>
      <c r="AP115" s="148">
        <v>0</v>
      </c>
    </row>
    <row r="116" spans="1:42" ht="15.6" x14ac:dyDescent="0.3">
      <c r="A116" s="173" t="s">
        <v>692</v>
      </c>
      <c r="B116" s="172">
        <v>2</v>
      </c>
      <c r="C116" s="148">
        <v>0</v>
      </c>
      <c r="D116" s="148">
        <v>0</v>
      </c>
      <c r="E116" s="148">
        <v>0</v>
      </c>
      <c r="F116" s="148">
        <v>0</v>
      </c>
      <c r="G116" s="148">
        <v>0</v>
      </c>
      <c r="H116" s="148">
        <v>0</v>
      </c>
      <c r="I116" s="148">
        <v>0</v>
      </c>
      <c r="J116" s="148">
        <v>0</v>
      </c>
      <c r="K116" s="148">
        <v>0</v>
      </c>
      <c r="L116" s="148">
        <v>0</v>
      </c>
      <c r="M116" s="148">
        <v>0</v>
      </c>
      <c r="N116" s="148">
        <v>0</v>
      </c>
      <c r="O116" s="148">
        <v>0</v>
      </c>
      <c r="P116" s="148">
        <v>0</v>
      </c>
      <c r="Q116" s="148">
        <v>0</v>
      </c>
      <c r="R116" s="148">
        <v>0</v>
      </c>
      <c r="S116" s="148">
        <v>2</v>
      </c>
      <c r="T116" s="148">
        <v>0</v>
      </c>
      <c r="U116" s="148">
        <v>0</v>
      </c>
      <c r="V116" s="148">
        <v>0</v>
      </c>
      <c r="W116" s="148">
        <v>0</v>
      </c>
      <c r="X116" s="148">
        <v>0</v>
      </c>
      <c r="Y116" s="148">
        <v>0</v>
      </c>
      <c r="Z116" s="148">
        <v>0</v>
      </c>
      <c r="AA116" s="148">
        <v>0</v>
      </c>
      <c r="AB116" s="148">
        <v>0</v>
      </c>
      <c r="AC116" s="148">
        <v>0</v>
      </c>
      <c r="AD116" s="148">
        <v>0</v>
      </c>
      <c r="AE116" s="148">
        <v>0</v>
      </c>
      <c r="AF116" s="148">
        <v>0</v>
      </c>
      <c r="AG116" s="148">
        <v>0</v>
      </c>
      <c r="AH116" s="148">
        <v>0</v>
      </c>
      <c r="AI116" s="148">
        <v>0</v>
      </c>
      <c r="AJ116" s="148">
        <v>0</v>
      </c>
      <c r="AK116" s="148">
        <v>0</v>
      </c>
      <c r="AL116" s="148">
        <v>0</v>
      </c>
      <c r="AM116" s="148">
        <v>0</v>
      </c>
      <c r="AN116" s="148">
        <v>0</v>
      </c>
      <c r="AO116" s="148">
        <v>0</v>
      </c>
      <c r="AP116" s="148">
        <v>0</v>
      </c>
    </row>
    <row r="117" spans="1:42" ht="15.6" x14ac:dyDescent="0.3">
      <c r="A117" s="173" t="s">
        <v>604</v>
      </c>
      <c r="B117" s="172">
        <v>0</v>
      </c>
      <c r="C117" s="148">
        <v>0</v>
      </c>
      <c r="D117" s="148">
        <v>0</v>
      </c>
      <c r="E117" s="148">
        <v>0</v>
      </c>
      <c r="F117" s="148">
        <v>0</v>
      </c>
      <c r="G117" s="148">
        <v>0</v>
      </c>
      <c r="H117" s="148">
        <v>0</v>
      </c>
      <c r="I117" s="148">
        <v>0</v>
      </c>
      <c r="J117" s="148">
        <v>0</v>
      </c>
      <c r="K117" s="148">
        <v>0</v>
      </c>
      <c r="L117" s="148">
        <v>0</v>
      </c>
      <c r="M117" s="148">
        <v>0</v>
      </c>
      <c r="N117" s="148">
        <v>0</v>
      </c>
      <c r="O117" s="148">
        <v>0</v>
      </c>
      <c r="P117" s="148">
        <v>0</v>
      </c>
      <c r="Q117" s="148">
        <v>0</v>
      </c>
      <c r="R117" s="148">
        <v>0</v>
      </c>
      <c r="S117" s="148">
        <v>0</v>
      </c>
      <c r="T117" s="148">
        <v>0</v>
      </c>
      <c r="U117" s="148">
        <v>0</v>
      </c>
      <c r="V117" s="148">
        <v>0</v>
      </c>
      <c r="W117" s="148">
        <v>0</v>
      </c>
      <c r="X117" s="148">
        <v>0</v>
      </c>
      <c r="Y117" s="148">
        <v>0</v>
      </c>
      <c r="Z117" s="148">
        <v>0</v>
      </c>
      <c r="AA117" s="148">
        <v>0</v>
      </c>
      <c r="AB117" s="148">
        <v>0</v>
      </c>
      <c r="AC117" s="148">
        <v>0</v>
      </c>
      <c r="AD117" s="148">
        <v>0</v>
      </c>
      <c r="AE117" s="148">
        <v>0</v>
      </c>
      <c r="AF117" s="148">
        <v>0</v>
      </c>
      <c r="AG117" s="148">
        <v>0</v>
      </c>
      <c r="AH117" s="148">
        <v>0</v>
      </c>
      <c r="AI117" s="148">
        <v>0</v>
      </c>
      <c r="AJ117" s="148">
        <v>0</v>
      </c>
      <c r="AK117" s="148">
        <v>0</v>
      </c>
      <c r="AL117" s="148">
        <v>0</v>
      </c>
      <c r="AM117" s="148">
        <v>0</v>
      </c>
      <c r="AN117" s="148">
        <v>0</v>
      </c>
      <c r="AO117" s="148">
        <v>0</v>
      </c>
      <c r="AP117" s="148">
        <v>0</v>
      </c>
    </row>
    <row r="118" spans="1:42" ht="15.6" x14ac:dyDescent="0.3">
      <c r="A118" s="173" t="s">
        <v>693</v>
      </c>
      <c r="B118" s="172">
        <v>0</v>
      </c>
      <c r="C118" s="148">
        <v>0</v>
      </c>
      <c r="D118" s="148">
        <v>0</v>
      </c>
      <c r="E118" s="148">
        <v>0</v>
      </c>
      <c r="F118" s="148">
        <v>0</v>
      </c>
      <c r="G118" s="148">
        <v>0</v>
      </c>
      <c r="H118" s="148">
        <v>0</v>
      </c>
      <c r="I118" s="148">
        <v>0</v>
      </c>
      <c r="J118" s="148">
        <v>0</v>
      </c>
      <c r="K118" s="148">
        <v>0</v>
      </c>
      <c r="L118" s="148">
        <v>0</v>
      </c>
      <c r="M118" s="148">
        <v>0</v>
      </c>
      <c r="N118" s="148">
        <v>0</v>
      </c>
      <c r="O118" s="148">
        <v>0</v>
      </c>
      <c r="P118" s="148">
        <v>0</v>
      </c>
      <c r="Q118" s="148">
        <v>0</v>
      </c>
      <c r="R118" s="148">
        <v>0</v>
      </c>
      <c r="S118" s="148">
        <v>0</v>
      </c>
      <c r="T118" s="148">
        <v>0</v>
      </c>
      <c r="U118" s="148">
        <v>0</v>
      </c>
      <c r="V118" s="148">
        <v>0</v>
      </c>
      <c r="W118" s="148">
        <v>0</v>
      </c>
      <c r="X118" s="148">
        <v>0</v>
      </c>
      <c r="Y118" s="148">
        <v>0</v>
      </c>
      <c r="Z118" s="148">
        <v>0</v>
      </c>
      <c r="AA118" s="148">
        <v>0</v>
      </c>
      <c r="AB118" s="148">
        <v>0</v>
      </c>
      <c r="AC118" s="148">
        <v>0</v>
      </c>
      <c r="AD118" s="148">
        <v>0</v>
      </c>
      <c r="AE118" s="148">
        <v>0</v>
      </c>
      <c r="AF118" s="148">
        <v>0</v>
      </c>
      <c r="AG118" s="148">
        <v>0</v>
      </c>
      <c r="AH118" s="148">
        <v>0</v>
      </c>
      <c r="AI118" s="148">
        <v>0</v>
      </c>
      <c r="AJ118" s="148">
        <v>0</v>
      </c>
      <c r="AK118" s="148">
        <v>0</v>
      </c>
      <c r="AL118" s="148">
        <v>0</v>
      </c>
      <c r="AM118" s="148">
        <v>0</v>
      </c>
      <c r="AN118" s="148">
        <v>0</v>
      </c>
      <c r="AO118" s="148">
        <v>0</v>
      </c>
      <c r="AP118" s="148">
        <v>0</v>
      </c>
    </row>
    <row r="119" spans="1:42" ht="15.6" x14ac:dyDescent="0.3">
      <c r="A119" s="173" t="s">
        <v>694</v>
      </c>
      <c r="B119" s="172">
        <v>0</v>
      </c>
      <c r="C119" s="148">
        <v>0</v>
      </c>
      <c r="D119" s="148">
        <v>0</v>
      </c>
      <c r="E119" s="148">
        <v>0</v>
      </c>
      <c r="F119" s="148">
        <v>0</v>
      </c>
      <c r="G119" s="148">
        <v>0</v>
      </c>
      <c r="H119" s="148">
        <v>0</v>
      </c>
      <c r="I119" s="148">
        <v>0</v>
      </c>
      <c r="J119" s="148">
        <v>0</v>
      </c>
      <c r="K119" s="148">
        <v>0</v>
      </c>
      <c r="L119" s="148">
        <v>0</v>
      </c>
      <c r="M119" s="148">
        <v>0</v>
      </c>
      <c r="N119" s="148">
        <v>0</v>
      </c>
      <c r="O119" s="148">
        <v>0</v>
      </c>
      <c r="P119" s="148">
        <v>0</v>
      </c>
      <c r="Q119" s="148">
        <v>0</v>
      </c>
      <c r="R119" s="148">
        <v>0</v>
      </c>
      <c r="S119" s="148">
        <v>0</v>
      </c>
      <c r="T119" s="148">
        <v>0</v>
      </c>
      <c r="U119" s="148">
        <v>0</v>
      </c>
      <c r="V119" s="148">
        <v>0</v>
      </c>
      <c r="W119" s="148">
        <v>0</v>
      </c>
      <c r="X119" s="148">
        <v>0</v>
      </c>
      <c r="Y119" s="148">
        <v>0</v>
      </c>
      <c r="Z119" s="148">
        <v>0</v>
      </c>
      <c r="AA119" s="148">
        <v>0</v>
      </c>
      <c r="AB119" s="148">
        <v>0</v>
      </c>
      <c r="AC119" s="148">
        <v>0</v>
      </c>
      <c r="AD119" s="148">
        <v>0</v>
      </c>
      <c r="AE119" s="148">
        <v>0</v>
      </c>
      <c r="AF119" s="148">
        <v>0</v>
      </c>
      <c r="AG119" s="148">
        <v>0</v>
      </c>
      <c r="AH119" s="148">
        <v>0</v>
      </c>
      <c r="AI119" s="148">
        <v>0</v>
      </c>
      <c r="AJ119" s="148">
        <v>0</v>
      </c>
      <c r="AK119" s="148">
        <v>0</v>
      </c>
      <c r="AL119" s="148">
        <v>0</v>
      </c>
      <c r="AM119" s="148">
        <v>0</v>
      </c>
      <c r="AN119" s="148">
        <v>0</v>
      </c>
      <c r="AO119" s="148">
        <v>0</v>
      </c>
      <c r="AP119" s="148">
        <v>0</v>
      </c>
    </row>
    <row r="120" spans="1:42" ht="15.6" x14ac:dyDescent="0.3">
      <c r="A120" s="173" t="s">
        <v>616</v>
      </c>
      <c r="B120" s="172">
        <v>1</v>
      </c>
      <c r="C120" s="148">
        <v>0</v>
      </c>
      <c r="D120" s="148">
        <v>0</v>
      </c>
      <c r="E120" s="148">
        <v>0</v>
      </c>
      <c r="F120" s="148">
        <v>0</v>
      </c>
      <c r="G120" s="148">
        <v>0</v>
      </c>
      <c r="H120" s="148">
        <v>0</v>
      </c>
      <c r="I120" s="148">
        <v>0</v>
      </c>
      <c r="J120" s="148">
        <v>0</v>
      </c>
      <c r="K120" s="148">
        <v>0</v>
      </c>
      <c r="L120" s="148">
        <v>0</v>
      </c>
      <c r="M120" s="148">
        <v>0</v>
      </c>
      <c r="N120" s="148">
        <v>0</v>
      </c>
      <c r="O120" s="148">
        <v>0</v>
      </c>
      <c r="P120" s="148">
        <v>0</v>
      </c>
      <c r="Q120" s="148">
        <v>0</v>
      </c>
      <c r="R120" s="148">
        <v>0</v>
      </c>
      <c r="S120" s="148">
        <v>1</v>
      </c>
      <c r="T120" s="148">
        <v>0</v>
      </c>
      <c r="U120" s="148">
        <v>0</v>
      </c>
      <c r="V120" s="148">
        <v>0</v>
      </c>
      <c r="W120" s="148">
        <v>0</v>
      </c>
      <c r="X120" s="148">
        <v>0</v>
      </c>
      <c r="Y120" s="148">
        <v>0</v>
      </c>
      <c r="Z120" s="148">
        <v>0</v>
      </c>
      <c r="AA120" s="148">
        <v>0</v>
      </c>
      <c r="AB120" s="148">
        <v>0</v>
      </c>
      <c r="AC120" s="148">
        <v>0</v>
      </c>
      <c r="AD120" s="148">
        <v>0</v>
      </c>
      <c r="AE120" s="148">
        <v>0</v>
      </c>
      <c r="AF120" s="148">
        <v>0</v>
      </c>
      <c r="AG120" s="148">
        <v>0</v>
      </c>
      <c r="AH120" s="148">
        <v>0</v>
      </c>
      <c r="AI120" s="148">
        <v>0</v>
      </c>
      <c r="AJ120" s="148">
        <v>0</v>
      </c>
      <c r="AK120" s="148">
        <v>0</v>
      </c>
      <c r="AL120" s="148">
        <v>0</v>
      </c>
      <c r="AM120" s="148">
        <v>0</v>
      </c>
      <c r="AN120" s="148">
        <v>0</v>
      </c>
      <c r="AO120" s="148">
        <v>0</v>
      </c>
      <c r="AP120" s="148">
        <v>0</v>
      </c>
    </row>
    <row r="121" spans="1:42" ht="15.6" x14ac:dyDescent="0.3">
      <c r="A121" s="173" t="s">
        <v>695</v>
      </c>
      <c r="B121" s="172">
        <v>10</v>
      </c>
      <c r="C121" s="148">
        <v>0</v>
      </c>
      <c r="D121" s="148">
        <v>0</v>
      </c>
      <c r="E121" s="148">
        <v>0</v>
      </c>
      <c r="F121" s="148">
        <v>0</v>
      </c>
      <c r="G121" s="148">
        <v>0</v>
      </c>
      <c r="H121" s="148">
        <v>0</v>
      </c>
      <c r="I121" s="148">
        <v>0</v>
      </c>
      <c r="J121" s="148">
        <v>0</v>
      </c>
      <c r="K121" s="148">
        <v>0</v>
      </c>
      <c r="L121" s="148">
        <v>0</v>
      </c>
      <c r="M121" s="148">
        <v>0</v>
      </c>
      <c r="N121" s="148">
        <v>0</v>
      </c>
      <c r="O121" s="148">
        <v>0</v>
      </c>
      <c r="P121" s="148">
        <v>0</v>
      </c>
      <c r="Q121" s="148">
        <v>0</v>
      </c>
      <c r="R121" s="148">
        <v>0</v>
      </c>
      <c r="S121" s="148">
        <v>7</v>
      </c>
      <c r="T121" s="148">
        <v>0</v>
      </c>
      <c r="U121" s="148">
        <v>0</v>
      </c>
      <c r="V121" s="148">
        <v>0</v>
      </c>
      <c r="W121" s="148">
        <v>0</v>
      </c>
      <c r="X121" s="148">
        <v>0</v>
      </c>
      <c r="Y121" s="148">
        <v>0</v>
      </c>
      <c r="Z121" s="148">
        <v>0</v>
      </c>
      <c r="AA121" s="148">
        <v>0</v>
      </c>
      <c r="AB121" s="148">
        <v>0</v>
      </c>
      <c r="AC121" s="148">
        <v>0</v>
      </c>
      <c r="AD121" s="148">
        <v>1</v>
      </c>
      <c r="AE121" s="148">
        <v>0</v>
      </c>
      <c r="AF121" s="148">
        <v>0</v>
      </c>
      <c r="AG121" s="148">
        <v>2</v>
      </c>
      <c r="AH121" s="148">
        <v>0</v>
      </c>
      <c r="AI121" s="148">
        <v>0</v>
      </c>
      <c r="AJ121" s="148">
        <v>0</v>
      </c>
      <c r="AK121" s="148">
        <v>0</v>
      </c>
      <c r="AL121" s="148">
        <v>0</v>
      </c>
      <c r="AM121" s="148">
        <v>0</v>
      </c>
      <c r="AN121" s="148">
        <v>0</v>
      </c>
      <c r="AO121" s="148">
        <v>0</v>
      </c>
      <c r="AP121" s="148">
        <v>0</v>
      </c>
    </row>
    <row r="122" spans="1:42" ht="15.6" x14ac:dyDescent="0.3">
      <c r="A122" s="173" t="s">
        <v>546</v>
      </c>
      <c r="B122" s="172">
        <v>3</v>
      </c>
      <c r="C122" s="148">
        <v>0</v>
      </c>
      <c r="D122" s="148">
        <v>0</v>
      </c>
      <c r="E122" s="148">
        <v>0</v>
      </c>
      <c r="F122" s="148">
        <v>0</v>
      </c>
      <c r="G122" s="148">
        <v>0</v>
      </c>
      <c r="H122" s="148">
        <v>0</v>
      </c>
      <c r="I122" s="148">
        <v>0</v>
      </c>
      <c r="J122" s="148">
        <v>0</v>
      </c>
      <c r="K122" s="148">
        <v>0</v>
      </c>
      <c r="L122" s="148">
        <v>0</v>
      </c>
      <c r="M122" s="148">
        <v>0</v>
      </c>
      <c r="N122" s="148">
        <v>0</v>
      </c>
      <c r="O122" s="148">
        <v>0</v>
      </c>
      <c r="P122" s="148">
        <v>0</v>
      </c>
      <c r="Q122" s="148">
        <v>0</v>
      </c>
      <c r="R122" s="148">
        <v>0</v>
      </c>
      <c r="S122" s="148">
        <v>1</v>
      </c>
      <c r="T122" s="148">
        <v>0</v>
      </c>
      <c r="U122" s="148">
        <v>0</v>
      </c>
      <c r="V122" s="148">
        <v>0</v>
      </c>
      <c r="W122" s="148">
        <v>0</v>
      </c>
      <c r="X122" s="148">
        <v>0</v>
      </c>
      <c r="Y122" s="148">
        <v>0</v>
      </c>
      <c r="Z122" s="148">
        <v>0</v>
      </c>
      <c r="AA122" s="148">
        <v>0</v>
      </c>
      <c r="AB122" s="148">
        <v>0</v>
      </c>
      <c r="AC122" s="148">
        <v>2</v>
      </c>
      <c r="AD122" s="148">
        <v>0</v>
      </c>
      <c r="AE122" s="148">
        <v>0</v>
      </c>
      <c r="AF122" s="148">
        <v>0</v>
      </c>
      <c r="AG122" s="148">
        <v>0</v>
      </c>
      <c r="AH122" s="148">
        <v>0</v>
      </c>
      <c r="AI122" s="148">
        <v>0</v>
      </c>
      <c r="AJ122" s="148">
        <v>0</v>
      </c>
      <c r="AK122" s="148">
        <v>0</v>
      </c>
      <c r="AL122" s="148">
        <v>0</v>
      </c>
      <c r="AM122" s="148">
        <v>0</v>
      </c>
      <c r="AN122" s="148">
        <v>0</v>
      </c>
      <c r="AO122" s="148">
        <v>0</v>
      </c>
      <c r="AP122" s="148">
        <v>0</v>
      </c>
    </row>
    <row r="123" spans="1:42" ht="15.6" x14ac:dyDescent="0.3">
      <c r="A123" s="173" t="s">
        <v>509</v>
      </c>
      <c r="B123" s="172">
        <v>16</v>
      </c>
      <c r="C123" s="148">
        <v>0</v>
      </c>
      <c r="D123" s="148">
        <v>0</v>
      </c>
      <c r="E123" s="148">
        <v>1</v>
      </c>
      <c r="F123" s="148">
        <v>0</v>
      </c>
      <c r="G123" s="148">
        <v>0</v>
      </c>
      <c r="H123" s="148">
        <v>0</v>
      </c>
      <c r="I123" s="148">
        <v>0</v>
      </c>
      <c r="J123" s="148">
        <v>0</v>
      </c>
      <c r="K123" s="148">
        <v>0</v>
      </c>
      <c r="L123" s="148">
        <v>0</v>
      </c>
      <c r="M123" s="148">
        <v>0</v>
      </c>
      <c r="N123" s="148">
        <v>0</v>
      </c>
      <c r="O123" s="148">
        <v>1</v>
      </c>
      <c r="P123" s="148">
        <v>0</v>
      </c>
      <c r="Q123" s="148">
        <v>0</v>
      </c>
      <c r="R123" s="148">
        <v>0</v>
      </c>
      <c r="S123" s="148">
        <v>5</v>
      </c>
      <c r="T123" s="148">
        <v>0</v>
      </c>
      <c r="U123" s="148">
        <v>0</v>
      </c>
      <c r="V123" s="148">
        <v>0</v>
      </c>
      <c r="W123" s="148">
        <v>0</v>
      </c>
      <c r="X123" s="148">
        <v>0</v>
      </c>
      <c r="Y123" s="148">
        <v>0</v>
      </c>
      <c r="Z123" s="148">
        <v>0</v>
      </c>
      <c r="AA123" s="148">
        <v>0</v>
      </c>
      <c r="AB123" s="148">
        <v>0</v>
      </c>
      <c r="AC123" s="148">
        <v>3</v>
      </c>
      <c r="AD123" s="148">
        <v>0</v>
      </c>
      <c r="AE123" s="148">
        <v>0</v>
      </c>
      <c r="AF123" s="148">
        <v>0</v>
      </c>
      <c r="AG123" s="148">
        <v>4</v>
      </c>
      <c r="AH123" s="148">
        <v>1</v>
      </c>
      <c r="AI123" s="148">
        <v>0</v>
      </c>
      <c r="AJ123" s="148">
        <v>0</v>
      </c>
      <c r="AK123" s="148">
        <v>0</v>
      </c>
      <c r="AL123" s="148">
        <v>0</v>
      </c>
      <c r="AM123" s="148">
        <v>0</v>
      </c>
      <c r="AN123" s="148">
        <v>0</v>
      </c>
      <c r="AO123" s="148">
        <v>0</v>
      </c>
      <c r="AP123" s="148">
        <v>1</v>
      </c>
    </row>
    <row r="124" spans="1:42" ht="15.6" x14ac:dyDescent="0.3">
      <c r="A124" s="173" t="s">
        <v>321</v>
      </c>
      <c r="B124" s="172">
        <v>2</v>
      </c>
      <c r="C124" s="148">
        <v>0</v>
      </c>
      <c r="D124" s="148">
        <v>0</v>
      </c>
      <c r="E124" s="148">
        <v>0</v>
      </c>
      <c r="F124" s="148">
        <v>0</v>
      </c>
      <c r="G124" s="148">
        <v>0</v>
      </c>
      <c r="H124" s="148">
        <v>0</v>
      </c>
      <c r="I124" s="148">
        <v>0</v>
      </c>
      <c r="J124" s="148">
        <v>0</v>
      </c>
      <c r="K124" s="148">
        <v>0</v>
      </c>
      <c r="L124" s="148">
        <v>0</v>
      </c>
      <c r="M124" s="148">
        <v>0</v>
      </c>
      <c r="N124" s="148">
        <v>0</v>
      </c>
      <c r="O124" s="148">
        <v>0</v>
      </c>
      <c r="P124" s="148">
        <v>0</v>
      </c>
      <c r="Q124" s="148">
        <v>0</v>
      </c>
      <c r="R124" s="148">
        <v>0</v>
      </c>
      <c r="S124" s="148">
        <v>2</v>
      </c>
      <c r="T124" s="148">
        <v>0</v>
      </c>
      <c r="U124" s="148">
        <v>0</v>
      </c>
      <c r="V124" s="148">
        <v>0</v>
      </c>
      <c r="W124" s="148">
        <v>0</v>
      </c>
      <c r="X124" s="148">
        <v>0</v>
      </c>
      <c r="Y124" s="148">
        <v>0</v>
      </c>
      <c r="Z124" s="148">
        <v>0</v>
      </c>
      <c r="AA124" s="148">
        <v>0</v>
      </c>
      <c r="AB124" s="148">
        <v>0</v>
      </c>
      <c r="AC124" s="148">
        <v>0</v>
      </c>
      <c r="AD124" s="148">
        <v>0</v>
      </c>
      <c r="AE124" s="148">
        <v>0</v>
      </c>
      <c r="AF124" s="148">
        <v>0</v>
      </c>
      <c r="AG124" s="148">
        <v>0</v>
      </c>
      <c r="AH124" s="148">
        <v>0</v>
      </c>
      <c r="AI124" s="148">
        <v>0</v>
      </c>
      <c r="AJ124" s="148">
        <v>0</v>
      </c>
      <c r="AK124" s="148">
        <v>0</v>
      </c>
      <c r="AL124" s="148">
        <v>0</v>
      </c>
      <c r="AM124" s="148">
        <v>0</v>
      </c>
      <c r="AN124" s="148">
        <v>0</v>
      </c>
      <c r="AO124" s="148">
        <v>0</v>
      </c>
      <c r="AP124" s="148">
        <v>0</v>
      </c>
    </row>
    <row r="125" spans="1:42" ht="15.6" x14ac:dyDescent="0.3">
      <c r="A125" s="173" t="s">
        <v>696</v>
      </c>
      <c r="B125" s="172">
        <v>0</v>
      </c>
      <c r="C125" s="148">
        <v>0</v>
      </c>
      <c r="D125" s="148">
        <v>0</v>
      </c>
      <c r="E125" s="148">
        <v>0</v>
      </c>
      <c r="F125" s="148">
        <v>0</v>
      </c>
      <c r="G125" s="148">
        <v>0</v>
      </c>
      <c r="H125" s="148">
        <v>0</v>
      </c>
      <c r="I125" s="148">
        <v>0</v>
      </c>
      <c r="J125" s="148">
        <v>0</v>
      </c>
      <c r="K125" s="148">
        <v>0</v>
      </c>
      <c r="L125" s="148">
        <v>0</v>
      </c>
      <c r="M125" s="148">
        <v>0</v>
      </c>
      <c r="N125" s="148">
        <v>0</v>
      </c>
      <c r="O125" s="148">
        <v>0</v>
      </c>
      <c r="P125" s="148">
        <v>0</v>
      </c>
      <c r="Q125" s="148">
        <v>0</v>
      </c>
      <c r="R125" s="148">
        <v>0</v>
      </c>
      <c r="S125" s="148">
        <v>0</v>
      </c>
      <c r="T125" s="148">
        <v>0</v>
      </c>
      <c r="U125" s="148">
        <v>0</v>
      </c>
      <c r="V125" s="148">
        <v>0</v>
      </c>
      <c r="W125" s="148">
        <v>0</v>
      </c>
      <c r="X125" s="148">
        <v>0</v>
      </c>
      <c r="Y125" s="148">
        <v>0</v>
      </c>
      <c r="Z125" s="148">
        <v>0</v>
      </c>
      <c r="AA125" s="148">
        <v>0</v>
      </c>
      <c r="AB125" s="148">
        <v>0</v>
      </c>
      <c r="AC125" s="148">
        <v>0</v>
      </c>
      <c r="AD125" s="148">
        <v>0</v>
      </c>
      <c r="AE125" s="148">
        <v>0</v>
      </c>
      <c r="AF125" s="148">
        <v>0</v>
      </c>
      <c r="AG125" s="148">
        <v>0</v>
      </c>
      <c r="AH125" s="148">
        <v>0</v>
      </c>
      <c r="AI125" s="148">
        <v>0</v>
      </c>
      <c r="AJ125" s="148">
        <v>0</v>
      </c>
      <c r="AK125" s="148">
        <v>0</v>
      </c>
      <c r="AL125" s="148">
        <v>0</v>
      </c>
      <c r="AM125" s="148">
        <v>0</v>
      </c>
      <c r="AN125" s="148">
        <v>0</v>
      </c>
      <c r="AO125" s="148">
        <v>0</v>
      </c>
      <c r="AP125" s="148">
        <v>0</v>
      </c>
    </row>
    <row r="126" spans="1:42" ht="15.6" x14ac:dyDescent="0.3">
      <c r="A126" s="173" t="s">
        <v>697</v>
      </c>
      <c r="B126" s="172">
        <v>25</v>
      </c>
      <c r="C126" s="148">
        <v>0</v>
      </c>
      <c r="D126" s="148">
        <v>0</v>
      </c>
      <c r="E126" s="148">
        <v>0</v>
      </c>
      <c r="F126" s="148">
        <v>0</v>
      </c>
      <c r="G126" s="148">
        <v>0</v>
      </c>
      <c r="H126" s="148">
        <v>1</v>
      </c>
      <c r="I126" s="148">
        <v>0</v>
      </c>
      <c r="J126" s="148">
        <v>0</v>
      </c>
      <c r="K126" s="148">
        <v>0</v>
      </c>
      <c r="L126" s="148">
        <v>0</v>
      </c>
      <c r="M126" s="148">
        <v>0</v>
      </c>
      <c r="N126" s="148">
        <v>0</v>
      </c>
      <c r="O126" s="148">
        <v>0</v>
      </c>
      <c r="P126" s="148">
        <v>0</v>
      </c>
      <c r="Q126" s="148">
        <v>0</v>
      </c>
      <c r="R126" s="148">
        <v>0</v>
      </c>
      <c r="S126" s="148">
        <v>16</v>
      </c>
      <c r="T126" s="148">
        <v>0</v>
      </c>
      <c r="U126" s="148">
        <v>0</v>
      </c>
      <c r="V126" s="148">
        <v>0</v>
      </c>
      <c r="W126" s="148">
        <v>0</v>
      </c>
      <c r="X126" s="148">
        <v>0</v>
      </c>
      <c r="Y126" s="148">
        <v>0</v>
      </c>
      <c r="Z126" s="148">
        <v>0</v>
      </c>
      <c r="AA126" s="148">
        <v>0</v>
      </c>
      <c r="AB126" s="148">
        <v>0</v>
      </c>
      <c r="AC126" s="148">
        <v>0</v>
      </c>
      <c r="AD126" s="148">
        <v>0</v>
      </c>
      <c r="AE126" s="148">
        <v>0</v>
      </c>
      <c r="AF126" s="148">
        <v>0</v>
      </c>
      <c r="AG126" s="148">
        <v>2</v>
      </c>
      <c r="AH126" s="148">
        <v>0</v>
      </c>
      <c r="AI126" s="148">
        <v>0</v>
      </c>
      <c r="AJ126" s="148">
        <v>0</v>
      </c>
      <c r="AK126" s="148">
        <v>0</v>
      </c>
      <c r="AL126" s="148">
        <v>0</v>
      </c>
      <c r="AM126" s="148">
        <v>0</v>
      </c>
      <c r="AN126" s="148">
        <v>0</v>
      </c>
      <c r="AO126" s="148">
        <v>0</v>
      </c>
      <c r="AP126" s="148">
        <v>6</v>
      </c>
    </row>
    <row r="127" spans="1:42" ht="15.6" x14ac:dyDescent="0.3">
      <c r="A127" s="173" t="s">
        <v>698</v>
      </c>
      <c r="B127" s="172">
        <v>0</v>
      </c>
      <c r="C127" s="148">
        <v>0</v>
      </c>
      <c r="D127" s="148">
        <v>0</v>
      </c>
      <c r="E127" s="148">
        <v>0</v>
      </c>
      <c r="F127" s="148">
        <v>0</v>
      </c>
      <c r="G127" s="148">
        <v>0</v>
      </c>
      <c r="H127" s="148">
        <v>0</v>
      </c>
      <c r="I127" s="148">
        <v>0</v>
      </c>
      <c r="J127" s="148">
        <v>0</v>
      </c>
      <c r="K127" s="148">
        <v>0</v>
      </c>
      <c r="L127" s="148">
        <v>0</v>
      </c>
      <c r="M127" s="148">
        <v>0</v>
      </c>
      <c r="N127" s="148">
        <v>0</v>
      </c>
      <c r="O127" s="148">
        <v>0</v>
      </c>
      <c r="P127" s="148">
        <v>0</v>
      </c>
      <c r="Q127" s="148">
        <v>0</v>
      </c>
      <c r="R127" s="148">
        <v>0</v>
      </c>
      <c r="S127" s="148">
        <v>0</v>
      </c>
      <c r="T127" s="148">
        <v>0</v>
      </c>
      <c r="U127" s="148">
        <v>0</v>
      </c>
      <c r="V127" s="148">
        <v>0</v>
      </c>
      <c r="W127" s="148">
        <v>0</v>
      </c>
      <c r="X127" s="148">
        <v>0</v>
      </c>
      <c r="Y127" s="148">
        <v>0</v>
      </c>
      <c r="Z127" s="148">
        <v>0</v>
      </c>
      <c r="AA127" s="148">
        <v>0</v>
      </c>
      <c r="AB127" s="148">
        <v>0</v>
      </c>
      <c r="AC127" s="148">
        <v>0</v>
      </c>
      <c r="AD127" s="148">
        <v>0</v>
      </c>
      <c r="AE127" s="148">
        <v>0</v>
      </c>
      <c r="AF127" s="148">
        <v>0</v>
      </c>
      <c r="AG127" s="148">
        <v>0</v>
      </c>
      <c r="AH127" s="148">
        <v>0</v>
      </c>
      <c r="AI127" s="148">
        <v>0</v>
      </c>
      <c r="AJ127" s="148">
        <v>0</v>
      </c>
      <c r="AK127" s="148">
        <v>0</v>
      </c>
      <c r="AL127" s="148">
        <v>0</v>
      </c>
      <c r="AM127" s="148">
        <v>0</v>
      </c>
      <c r="AN127" s="148">
        <v>0</v>
      </c>
      <c r="AO127" s="148">
        <v>0</v>
      </c>
      <c r="AP127" s="148">
        <v>0</v>
      </c>
    </row>
    <row r="128" spans="1:42" ht="15.6" x14ac:dyDescent="0.3">
      <c r="A128" s="173" t="s">
        <v>547</v>
      </c>
      <c r="B128" s="172">
        <v>5</v>
      </c>
      <c r="C128" s="148">
        <v>0</v>
      </c>
      <c r="D128" s="148">
        <v>0</v>
      </c>
      <c r="E128" s="148">
        <v>0</v>
      </c>
      <c r="F128" s="148">
        <v>0</v>
      </c>
      <c r="G128" s="148">
        <v>0</v>
      </c>
      <c r="H128" s="148">
        <v>0</v>
      </c>
      <c r="I128" s="148">
        <v>0</v>
      </c>
      <c r="J128" s="148">
        <v>0</v>
      </c>
      <c r="K128" s="148">
        <v>0</v>
      </c>
      <c r="L128" s="148">
        <v>0</v>
      </c>
      <c r="M128" s="148">
        <v>0</v>
      </c>
      <c r="N128" s="148">
        <v>0</v>
      </c>
      <c r="O128" s="148">
        <v>0</v>
      </c>
      <c r="P128" s="148">
        <v>0</v>
      </c>
      <c r="Q128" s="148">
        <v>0</v>
      </c>
      <c r="R128" s="148">
        <v>0</v>
      </c>
      <c r="S128" s="148">
        <v>5</v>
      </c>
      <c r="T128" s="148">
        <v>0</v>
      </c>
      <c r="U128" s="148">
        <v>0</v>
      </c>
      <c r="V128" s="148">
        <v>0</v>
      </c>
      <c r="W128" s="148">
        <v>0</v>
      </c>
      <c r="X128" s="148">
        <v>0</v>
      </c>
      <c r="Y128" s="148">
        <v>0</v>
      </c>
      <c r="Z128" s="148">
        <v>0</v>
      </c>
      <c r="AA128" s="148">
        <v>0</v>
      </c>
      <c r="AB128" s="148">
        <v>0</v>
      </c>
      <c r="AC128" s="148">
        <v>0</v>
      </c>
      <c r="AD128" s="148">
        <v>0</v>
      </c>
      <c r="AE128" s="148">
        <v>0</v>
      </c>
      <c r="AF128" s="148">
        <v>0</v>
      </c>
      <c r="AG128" s="148">
        <v>0</v>
      </c>
      <c r="AH128" s="148">
        <v>0</v>
      </c>
      <c r="AI128" s="148">
        <v>0</v>
      </c>
      <c r="AJ128" s="148">
        <v>0</v>
      </c>
      <c r="AK128" s="148">
        <v>0</v>
      </c>
      <c r="AL128" s="148">
        <v>0</v>
      </c>
      <c r="AM128" s="148">
        <v>0</v>
      </c>
      <c r="AN128" s="148">
        <v>0</v>
      </c>
      <c r="AO128" s="148">
        <v>0</v>
      </c>
      <c r="AP128" s="148">
        <v>0</v>
      </c>
    </row>
    <row r="129" spans="1:42" ht="15.6" x14ac:dyDescent="0.3">
      <c r="A129" s="173" t="s">
        <v>699</v>
      </c>
      <c r="B129" s="172">
        <v>0</v>
      </c>
      <c r="C129" s="148">
        <v>0</v>
      </c>
      <c r="D129" s="148">
        <v>0</v>
      </c>
      <c r="E129" s="148">
        <v>0</v>
      </c>
      <c r="F129" s="148">
        <v>0</v>
      </c>
      <c r="G129" s="148">
        <v>0</v>
      </c>
      <c r="H129" s="148">
        <v>0</v>
      </c>
      <c r="I129" s="148">
        <v>0</v>
      </c>
      <c r="J129" s="148">
        <v>0</v>
      </c>
      <c r="K129" s="148">
        <v>0</v>
      </c>
      <c r="L129" s="148">
        <v>0</v>
      </c>
      <c r="M129" s="148">
        <v>0</v>
      </c>
      <c r="N129" s="148">
        <v>0</v>
      </c>
      <c r="O129" s="148">
        <v>0</v>
      </c>
      <c r="P129" s="148">
        <v>0</v>
      </c>
      <c r="Q129" s="148">
        <v>0</v>
      </c>
      <c r="R129" s="148">
        <v>0</v>
      </c>
      <c r="S129" s="148">
        <v>0</v>
      </c>
      <c r="T129" s="148">
        <v>0</v>
      </c>
      <c r="U129" s="148">
        <v>0</v>
      </c>
      <c r="V129" s="148">
        <v>0</v>
      </c>
      <c r="W129" s="148">
        <v>0</v>
      </c>
      <c r="X129" s="148">
        <v>0</v>
      </c>
      <c r="Y129" s="148">
        <v>0</v>
      </c>
      <c r="Z129" s="148">
        <v>0</v>
      </c>
      <c r="AA129" s="148">
        <v>0</v>
      </c>
      <c r="AB129" s="148">
        <v>0</v>
      </c>
      <c r="AC129" s="148">
        <v>0</v>
      </c>
      <c r="AD129" s="148">
        <v>0</v>
      </c>
      <c r="AE129" s="148">
        <v>0</v>
      </c>
      <c r="AF129" s="148">
        <v>0</v>
      </c>
      <c r="AG129" s="148">
        <v>0</v>
      </c>
      <c r="AH129" s="148">
        <v>0</v>
      </c>
      <c r="AI129" s="148">
        <v>0</v>
      </c>
      <c r="AJ129" s="148">
        <v>0</v>
      </c>
      <c r="AK129" s="148">
        <v>0</v>
      </c>
      <c r="AL129" s="148">
        <v>0</v>
      </c>
      <c r="AM129" s="148">
        <v>0</v>
      </c>
      <c r="AN129" s="148">
        <v>0</v>
      </c>
      <c r="AO129" s="148">
        <v>0</v>
      </c>
      <c r="AP129" s="148">
        <v>0</v>
      </c>
    </row>
    <row r="130" spans="1:42" ht="15.6" x14ac:dyDescent="0.3">
      <c r="A130" s="173" t="s">
        <v>700</v>
      </c>
      <c r="B130" s="172">
        <v>0</v>
      </c>
      <c r="C130" s="148">
        <v>0</v>
      </c>
      <c r="D130" s="148">
        <v>0</v>
      </c>
      <c r="E130" s="148">
        <v>0</v>
      </c>
      <c r="F130" s="148">
        <v>0</v>
      </c>
      <c r="G130" s="148">
        <v>0</v>
      </c>
      <c r="H130" s="148">
        <v>0</v>
      </c>
      <c r="I130" s="148">
        <v>0</v>
      </c>
      <c r="J130" s="148">
        <v>0</v>
      </c>
      <c r="K130" s="148">
        <v>0</v>
      </c>
      <c r="L130" s="148">
        <v>0</v>
      </c>
      <c r="M130" s="148">
        <v>0</v>
      </c>
      <c r="N130" s="148">
        <v>0</v>
      </c>
      <c r="O130" s="148">
        <v>0</v>
      </c>
      <c r="P130" s="148">
        <v>0</v>
      </c>
      <c r="Q130" s="148">
        <v>0</v>
      </c>
      <c r="R130" s="148">
        <v>0</v>
      </c>
      <c r="S130" s="148">
        <v>0</v>
      </c>
      <c r="T130" s="148">
        <v>0</v>
      </c>
      <c r="U130" s="148">
        <v>0</v>
      </c>
      <c r="V130" s="148">
        <v>0</v>
      </c>
      <c r="W130" s="148">
        <v>0</v>
      </c>
      <c r="X130" s="148">
        <v>0</v>
      </c>
      <c r="Y130" s="148">
        <v>0</v>
      </c>
      <c r="Z130" s="148">
        <v>0</v>
      </c>
      <c r="AA130" s="148">
        <v>0</v>
      </c>
      <c r="AB130" s="148">
        <v>0</v>
      </c>
      <c r="AC130" s="148">
        <v>0</v>
      </c>
      <c r="AD130" s="148">
        <v>0</v>
      </c>
      <c r="AE130" s="148">
        <v>0</v>
      </c>
      <c r="AF130" s="148">
        <v>0</v>
      </c>
      <c r="AG130" s="148">
        <v>0</v>
      </c>
      <c r="AH130" s="148">
        <v>0</v>
      </c>
      <c r="AI130" s="148">
        <v>0</v>
      </c>
      <c r="AJ130" s="148">
        <v>0</v>
      </c>
      <c r="AK130" s="148">
        <v>0</v>
      </c>
      <c r="AL130" s="148">
        <v>0</v>
      </c>
      <c r="AM130" s="148">
        <v>0</v>
      </c>
      <c r="AN130" s="148">
        <v>0</v>
      </c>
      <c r="AO130" s="148">
        <v>0</v>
      </c>
      <c r="AP130" s="148">
        <v>0</v>
      </c>
    </row>
    <row r="131" spans="1:42" ht="15.6" x14ac:dyDescent="0.3">
      <c r="A131" s="173" t="s">
        <v>825</v>
      </c>
      <c r="B131" s="172">
        <v>2</v>
      </c>
      <c r="C131" s="148">
        <v>0</v>
      </c>
      <c r="D131" s="148">
        <v>0</v>
      </c>
      <c r="E131" s="148">
        <v>0</v>
      </c>
      <c r="F131" s="148">
        <v>0</v>
      </c>
      <c r="G131" s="148">
        <v>0</v>
      </c>
      <c r="H131" s="148">
        <v>1</v>
      </c>
      <c r="I131" s="148">
        <v>0</v>
      </c>
      <c r="J131" s="148">
        <v>0</v>
      </c>
      <c r="K131" s="148">
        <v>0</v>
      </c>
      <c r="L131" s="148">
        <v>0</v>
      </c>
      <c r="M131" s="148">
        <v>0</v>
      </c>
      <c r="N131" s="148">
        <v>0</v>
      </c>
      <c r="O131" s="148">
        <v>0</v>
      </c>
      <c r="P131" s="148">
        <v>0</v>
      </c>
      <c r="Q131" s="148">
        <v>0</v>
      </c>
      <c r="R131" s="148">
        <v>0</v>
      </c>
      <c r="S131" s="148">
        <v>0</v>
      </c>
      <c r="T131" s="148">
        <v>0</v>
      </c>
      <c r="U131" s="148">
        <v>0</v>
      </c>
      <c r="V131" s="148">
        <v>0</v>
      </c>
      <c r="W131" s="148">
        <v>0</v>
      </c>
      <c r="X131" s="148">
        <v>0</v>
      </c>
      <c r="Y131" s="148">
        <v>0</v>
      </c>
      <c r="Z131" s="148">
        <v>0</v>
      </c>
      <c r="AA131" s="148">
        <v>0</v>
      </c>
      <c r="AB131" s="148">
        <v>0</v>
      </c>
      <c r="AC131" s="148">
        <v>0</v>
      </c>
      <c r="AD131" s="148">
        <v>0</v>
      </c>
      <c r="AE131" s="148">
        <v>0</v>
      </c>
      <c r="AF131" s="148">
        <v>0</v>
      </c>
      <c r="AG131" s="148">
        <v>1</v>
      </c>
      <c r="AH131" s="148">
        <v>0</v>
      </c>
      <c r="AI131" s="148">
        <v>0</v>
      </c>
      <c r="AJ131" s="148">
        <v>0</v>
      </c>
      <c r="AK131" s="148">
        <v>0</v>
      </c>
      <c r="AL131" s="148">
        <v>0</v>
      </c>
      <c r="AM131" s="148">
        <v>0</v>
      </c>
      <c r="AN131" s="148">
        <v>0</v>
      </c>
      <c r="AO131" s="148">
        <v>0</v>
      </c>
      <c r="AP131" s="148">
        <v>0</v>
      </c>
    </row>
    <row r="132" spans="1:42" ht="15.6" x14ac:dyDescent="0.3">
      <c r="A132" s="173" t="s">
        <v>617</v>
      </c>
      <c r="B132" s="172">
        <v>2</v>
      </c>
      <c r="C132" s="148">
        <v>0</v>
      </c>
      <c r="D132" s="148">
        <v>0</v>
      </c>
      <c r="E132" s="148">
        <v>0</v>
      </c>
      <c r="F132" s="148">
        <v>0</v>
      </c>
      <c r="G132" s="148">
        <v>0</v>
      </c>
      <c r="H132" s="148">
        <v>0</v>
      </c>
      <c r="I132" s="148">
        <v>0</v>
      </c>
      <c r="J132" s="148">
        <v>0</v>
      </c>
      <c r="K132" s="148">
        <v>0</v>
      </c>
      <c r="L132" s="148">
        <v>0</v>
      </c>
      <c r="M132" s="148">
        <v>0</v>
      </c>
      <c r="N132" s="148">
        <v>0</v>
      </c>
      <c r="O132" s="148">
        <v>0</v>
      </c>
      <c r="P132" s="148">
        <v>0</v>
      </c>
      <c r="Q132" s="148">
        <v>0</v>
      </c>
      <c r="R132" s="148">
        <v>0</v>
      </c>
      <c r="S132" s="148">
        <v>1</v>
      </c>
      <c r="T132" s="148">
        <v>0</v>
      </c>
      <c r="U132" s="148">
        <v>0</v>
      </c>
      <c r="V132" s="148">
        <v>0</v>
      </c>
      <c r="W132" s="148">
        <v>0</v>
      </c>
      <c r="X132" s="148">
        <v>0</v>
      </c>
      <c r="Y132" s="148">
        <v>0</v>
      </c>
      <c r="Z132" s="148">
        <v>0</v>
      </c>
      <c r="AA132" s="148">
        <v>0</v>
      </c>
      <c r="AB132" s="148">
        <v>0</v>
      </c>
      <c r="AC132" s="148">
        <v>0</v>
      </c>
      <c r="AD132" s="148">
        <v>0</v>
      </c>
      <c r="AE132" s="148">
        <v>0</v>
      </c>
      <c r="AF132" s="148">
        <v>0</v>
      </c>
      <c r="AG132" s="148">
        <v>1</v>
      </c>
      <c r="AH132" s="148">
        <v>0</v>
      </c>
      <c r="AI132" s="148">
        <v>0</v>
      </c>
      <c r="AJ132" s="148">
        <v>0</v>
      </c>
      <c r="AK132" s="148">
        <v>0</v>
      </c>
      <c r="AL132" s="148">
        <v>0</v>
      </c>
      <c r="AM132" s="148">
        <v>0</v>
      </c>
      <c r="AN132" s="148">
        <v>0</v>
      </c>
      <c r="AO132" s="148">
        <v>0</v>
      </c>
      <c r="AP132" s="148">
        <v>0</v>
      </c>
    </row>
    <row r="133" spans="1:42" ht="15.6" x14ac:dyDescent="0.3">
      <c r="A133" s="173" t="s">
        <v>605</v>
      </c>
      <c r="B133" s="172">
        <v>0</v>
      </c>
      <c r="C133" s="148">
        <v>0</v>
      </c>
      <c r="D133" s="148">
        <v>0</v>
      </c>
      <c r="E133" s="148">
        <v>0</v>
      </c>
      <c r="F133" s="148">
        <v>0</v>
      </c>
      <c r="G133" s="148">
        <v>0</v>
      </c>
      <c r="H133" s="148">
        <v>0</v>
      </c>
      <c r="I133" s="148">
        <v>0</v>
      </c>
      <c r="J133" s="148">
        <v>0</v>
      </c>
      <c r="K133" s="148">
        <v>0</v>
      </c>
      <c r="L133" s="148">
        <v>0</v>
      </c>
      <c r="M133" s="148">
        <v>0</v>
      </c>
      <c r="N133" s="148">
        <v>0</v>
      </c>
      <c r="O133" s="148">
        <v>0</v>
      </c>
      <c r="P133" s="148">
        <v>0</v>
      </c>
      <c r="Q133" s="148">
        <v>0</v>
      </c>
      <c r="R133" s="148">
        <v>0</v>
      </c>
      <c r="S133" s="148">
        <v>0</v>
      </c>
      <c r="T133" s="148">
        <v>0</v>
      </c>
      <c r="U133" s="148">
        <v>0</v>
      </c>
      <c r="V133" s="148">
        <v>0</v>
      </c>
      <c r="W133" s="148">
        <v>0</v>
      </c>
      <c r="X133" s="148">
        <v>0</v>
      </c>
      <c r="Y133" s="148">
        <v>0</v>
      </c>
      <c r="Z133" s="148">
        <v>0</v>
      </c>
      <c r="AA133" s="148">
        <v>0</v>
      </c>
      <c r="AB133" s="148">
        <v>0</v>
      </c>
      <c r="AC133" s="148">
        <v>0</v>
      </c>
      <c r="AD133" s="148">
        <v>0</v>
      </c>
      <c r="AE133" s="148">
        <v>0</v>
      </c>
      <c r="AF133" s="148">
        <v>0</v>
      </c>
      <c r="AG133" s="148">
        <v>0</v>
      </c>
      <c r="AH133" s="148">
        <v>0</v>
      </c>
      <c r="AI133" s="148">
        <v>0</v>
      </c>
      <c r="AJ133" s="148">
        <v>0</v>
      </c>
      <c r="AK133" s="148">
        <v>0</v>
      </c>
      <c r="AL133" s="148">
        <v>0</v>
      </c>
      <c r="AM133" s="148">
        <v>0</v>
      </c>
      <c r="AN133" s="148">
        <v>0</v>
      </c>
      <c r="AO133" s="148">
        <v>0</v>
      </c>
      <c r="AP133" s="148">
        <v>0</v>
      </c>
    </row>
    <row r="134" spans="1:42" ht="15.6" x14ac:dyDescent="0.3">
      <c r="A134" s="173" t="s">
        <v>506</v>
      </c>
      <c r="B134" s="172">
        <v>4</v>
      </c>
      <c r="C134" s="148">
        <v>0</v>
      </c>
      <c r="D134" s="148">
        <v>0</v>
      </c>
      <c r="E134" s="148">
        <v>0</v>
      </c>
      <c r="F134" s="148">
        <v>0</v>
      </c>
      <c r="G134" s="148">
        <v>0</v>
      </c>
      <c r="H134" s="148">
        <v>0</v>
      </c>
      <c r="I134" s="148">
        <v>0</v>
      </c>
      <c r="J134" s="148">
        <v>0</v>
      </c>
      <c r="K134" s="148">
        <v>0</v>
      </c>
      <c r="L134" s="148">
        <v>0</v>
      </c>
      <c r="M134" s="148">
        <v>0</v>
      </c>
      <c r="N134" s="148">
        <v>0</v>
      </c>
      <c r="O134" s="148">
        <v>0</v>
      </c>
      <c r="P134" s="148">
        <v>0</v>
      </c>
      <c r="Q134" s="148">
        <v>0</v>
      </c>
      <c r="R134" s="148">
        <v>0</v>
      </c>
      <c r="S134" s="148">
        <v>1</v>
      </c>
      <c r="T134" s="148">
        <v>0</v>
      </c>
      <c r="U134" s="148">
        <v>0</v>
      </c>
      <c r="V134" s="148">
        <v>0</v>
      </c>
      <c r="W134" s="148">
        <v>0</v>
      </c>
      <c r="X134" s="148">
        <v>0</v>
      </c>
      <c r="Y134" s="148">
        <v>0</v>
      </c>
      <c r="Z134" s="148">
        <v>0</v>
      </c>
      <c r="AA134" s="148">
        <v>0</v>
      </c>
      <c r="AB134" s="148">
        <v>0</v>
      </c>
      <c r="AC134" s="148">
        <v>1</v>
      </c>
      <c r="AD134" s="148">
        <v>0</v>
      </c>
      <c r="AE134" s="148">
        <v>0</v>
      </c>
      <c r="AF134" s="148">
        <v>0</v>
      </c>
      <c r="AG134" s="148">
        <v>1</v>
      </c>
      <c r="AH134" s="148">
        <v>0</v>
      </c>
      <c r="AI134" s="148">
        <v>0</v>
      </c>
      <c r="AJ134" s="148">
        <v>0</v>
      </c>
      <c r="AK134" s="148">
        <v>0</v>
      </c>
      <c r="AL134" s="148">
        <v>0</v>
      </c>
      <c r="AM134" s="148">
        <v>0</v>
      </c>
      <c r="AN134" s="148">
        <v>0</v>
      </c>
      <c r="AO134" s="148">
        <v>0</v>
      </c>
      <c r="AP134" s="148">
        <v>1</v>
      </c>
    </row>
    <row r="135" spans="1:42" ht="15.6" x14ac:dyDescent="0.3">
      <c r="A135" s="173" t="s">
        <v>702</v>
      </c>
      <c r="B135" s="172">
        <v>0</v>
      </c>
      <c r="C135" s="148">
        <v>0</v>
      </c>
      <c r="D135" s="148">
        <v>0</v>
      </c>
      <c r="E135" s="148">
        <v>0</v>
      </c>
      <c r="F135" s="148">
        <v>0</v>
      </c>
      <c r="G135" s="148">
        <v>0</v>
      </c>
      <c r="H135" s="148">
        <v>0</v>
      </c>
      <c r="I135" s="148">
        <v>0</v>
      </c>
      <c r="J135" s="148">
        <v>0</v>
      </c>
      <c r="K135" s="148">
        <v>0</v>
      </c>
      <c r="L135" s="148">
        <v>0</v>
      </c>
      <c r="M135" s="148">
        <v>0</v>
      </c>
      <c r="N135" s="148">
        <v>0</v>
      </c>
      <c r="O135" s="148">
        <v>0</v>
      </c>
      <c r="P135" s="148">
        <v>0</v>
      </c>
      <c r="Q135" s="148">
        <v>0</v>
      </c>
      <c r="R135" s="148">
        <v>0</v>
      </c>
      <c r="S135" s="148">
        <v>0</v>
      </c>
      <c r="T135" s="148">
        <v>0</v>
      </c>
      <c r="U135" s="148">
        <v>0</v>
      </c>
      <c r="V135" s="148">
        <v>0</v>
      </c>
      <c r="W135" s="148">
        <v>0</v>
      </c>
      <c r="X135" s="148">
        <v>0</v>
      </c>
      <c r="Y135" s="148">
        <v>0</v>
      </c>
      <c r="Z135" s="148">
        <v>0</v>
      </c>
      <c r="AA135" s="148">
        <v>0</v>
      </c>
      <c r="AB135" s="148">
        <v>0</v>
      </c>
      <c r="AC135" s="148">
        <v>0</v>
      </c>
      <c r="AD135" s="148">
        <v>0</v>
      </c>
      <c r="AE135" s="148">
        <v>0</v>
      </c>
      <c r="AF135" s="148">
        <v>0</v>
      </c>
      <c r="AG135" s="148">
        <v>0</v>
      </c>
      <c r="AH135" s="148">
        <v>0</v>
      </c>
      <c r="AI135" s="148">
        <v>0</v>
      </c>
      <c r="AJ135" s="148">
        <v>0</v>
      </c>
      <c r="AK135" s="148">
        <v>0</v>
      </c>
      <c r="AL135" s="148">
        <v>0</v>
      </c>
      <c r="AM135" s="148">
        <v>0</v>
      </c>
      <c r="AN135" s="148">
        <v>0</v>
      </c>
      <c r="AO135" s="148">
        <v>0</v>
      </c>
      <c r="AP135" s="148">
        <v>0</v>
      </c>
    </row>
    <row r="136" spans="1:42" ht="15.6" x14ac:dyDescent="0.3">
      <c r="A136" s="173" t="s">
        <v>703</v>
      </c>
      <c r="B136" s="172">
        <v>0</v>
      </c>
      <c r="C136" s="148">
        <v>0</v>
      </c>
      <c r="D136" s="148">
        <v>0</v>
      </c>
      <c r="E136" s="148">
        <v>0</v>
      </c>
      <c r="F136" s="148">
        <v>0</v>
      </c>
      <c r="G136" s="148">
        <v>0</v>
      </c>
      <c r="H136" s="148">
        <v>0</v>
      </c>
      <c r="I136" s="148">
        <v>0</v>
      </c>
      <c r="J136" s="148">
        <v>0</v>
      </c>
      <c r="K136" s="148">
        <v>0</v>
      </c>
      <c r="L136" s="148">
        <v>0</v>
      </c>
      <c r="M136" s="148">
        <v>0</v>
      </c>
      <c r="N136" s="148">
        <v>0</v>
      </c>
      <c r="O136" s="148">
        <v>0</v>
      </c>
      <c r="P136" s="148">
        <v>0</v>
      </c>
      <c r="Q136" s="148">
        <v>0</v>
      </c>
      <c r="R136" s="148">
        <v>0</v>
      </c>
      <c r="S136" s="148">
        <v>0</v>
      </c>
      <c r="T136" s="148">
        <v>0</v>
      </c>
      <c r="U136" s="148">
        <v>0</v>
      </c>
      <c r="V136" s="148">
        <v>0</v>
      </c>
      <c r="W136" s="148">
        <v>0</v>
      </c>
      <c r="X136" s="148">
        <v>0</v>
      </c>
      <c r="Y136" s="148">
        <v>0</v>
      </c>
      <c r="Z136" s="148">
        <v>0</v>
      </c>
      <c r="AA136" s="148">
        <v>0</v>
      </c>
      <c r="AB136" s="148">
        <v>0</v>
      </c>
      <c r="AC136" s="148">
        <v>0</v>
      </c>
      <c r="AD136" s="148">
        <v>0</v>
      </c>
      <c r="AE136" s="148">
        <v>0</v>
      </c>
      <c r="AF136" s="148">
        <v>0</v>
      </c>
      <c r="AG136" s="148">
        <v>0</v>
      </c>
      <c r="AH136" s="148">
        <v>0</v>
      </c>
      <c r="AI136" s="148">
        <v>0</v>
      </c>
      <c r="AJ136" s="148">
        <v>0</v>
      </c>
      <c r="AK136" s="148">
        <v>0</v>
      </c>
      <c r="AL136" s="148">
        <v>0</v>
      </c>
      <c r="AM136" s="148">
        <v>0</v>
      </c>
      <c r="AN136" s="148">
        <v>0</v>
      </c>
      <c r="AO136" s="148">
        <v>0</v>
      </c>
      <c r="AP136" s="148">
        <v>0</v>
      </c>
    </row>
    <row r="137" spans="1:42" ht="15.6" x14ac:dyDescent="0.3">
      <c r="A137" s="173" t="s">
        <v>704</v>
      </c>
      <c r="B137" s="172">
        <v>0</v>
      </c>
      <c r="C137" s="148">
        <v>0</v>
      </c>
      <c r="D137" s="148">
        <v>0</v>
      </c>
      <c r="E137" s="148">
        <v>0</v>
      </c>
      <c r="F137" s="148">
        <v>0</v>
      </c>
      <c r="G137" s="148">
        <v>0</v>
      </c>
      <c r="H137" s="148">
        <v>0</v>
      </c>
      <c r="I137" s="148">
        <v>0</v>
      </c>
      <c r="J137" s="148">
        <v>0</v>
      </c>
      <c r="K137" s="148">
        <v>0</v>
      </c>
      <c r="L137" s="148">
        <v>0</v>
      </c>
      <c r="M137" s="148">
        <v>0</v>
      </c>
      <c r="N137" s="148">
        <v>0</v>
      </c>
      <c r="O137" s="148">
        <v>0</v>
      </c>
      <c r="P137" s="148">
        <v>0</v>
      </c>
      <c r="Q137" s="148">
        <v>0</v>
      </c>
      <c r="R137" s="148">
        <v>0</v>
      </c>
      <c r="S137" s="148">
        <v>0</v>
      </c>
      <c r="T137" s="148">
        <v>0</v>
      </c>
      <c r="U137" s="148">
        <v>0</v>
      </c>
      <c r="V137" s="148">
        <v>0</v>
      </c>
      <c r="W137" s="148">
        <v>0</v>
      </c>
      <c r="X137" s="148">
        <v>0</v>
      </c>
      <c r="Y137" s="148">
        <v>0</v>
      </c>
      <c r="Z137" s="148">
        <v>0</v>
      </c>
      <c r="AA137" s="148">
        <v>0</v>
      </c>
      <c r="AB137" s="148">
        <v>0</v>
      </c>
      <c r="AC137" s="148">
        <v>0</v>
      </c>
      <c r="AD137" s="148">
        <v>0</v>
      </c>
      <c r="AE137" s="148">
        <v>0</v>
      </c>
      <c r="AF137" s="148">
        <v>0</v>
      </c>
      <c r="AG137" s="148">
        <v>0</v>
      </c>
      <c r="AH137" s="148">
        <v>0</v>
      </c>
      <c r="AI137" s="148">
        <v>0</v>
      </c>
      <c r="AJ137" s="148">
        <v>0</v>
      </c>
      <c r="AK137" s="148">
        <v>0</v>
      </c>
      <c r="AL137" s="148">
        <v>0</v>
      </c>
      <c r="AM137" s="148">
        <v>0</v>
      </c>
      <c r="AN137" s="148">
        <v>0</v>
      </c>
      <c r="AO137" s="148">
        <v>0</v>
      </c>
      <c r="AP137" s="148">
        <v>0</v>
      </c>
    </row>
    <row r="138" spans="1:42" ht="15.6" x14ac:dyDescent="0.3">
      <c r="A138" s="173" t="s">
        <v>548</v>
      </c>
      <c r="B138" s="172">
        <v>0</v>
      </c>
      <c r="C138" s="148">
        <v>0</v>
      </c>
      <c r="D138" s="148">
        <v>0</v>
      </c>
      <c r="E138" s="148">
        <v>0</v>
      </c>
      <c r="F138" s="148">
        <v>0</v>
      </c>
      <c r="G138" s="148">
        <v>0</v>
      </c>
      <c r="H138" s="148">
        <v>0</v>
      </c>
      <c r="I138" s="148">
        <v>0</v>
      </c>
      <c r="J138" s="148">
        <v>0</v>
      </c>
      <c r="K138" s="148">
        <v>0</v>
      </c>
      <c r="L138" s="148">
        <v>0</v>
      </c>
      <c r="M138" s="148">
        <v>0</v>
      </c>
      <c r="N138" s="148">
        <v>0</v>
      </c>
      <c r="O138" s="148">
        <v>0</v>
      </c>
      <c r="P138" s="148">
        <v>0</v>
      </c>
      <c r="Q138" s="148">
        <v>0</v>
      </c>
      <c r="R138" s="148">
        <v>0</v>
      </c>
      <c r="S138" s="148">
        <v>0</v>
      </c>
      <c r="T138" s="148">
        <v>0</v>
      </c>
      <c r="U138" s="148">
        <v>0</v>
      </c>
      <c r="V138" s="148">
        <v>0</v>
      </c>
      <c r="W138" s="148">
        <v>0</v>
      </c>
      <c r="X138" s="148">
        <v>0</v>
      </c>
      <c r="Y138" s="148">
        <v>0</v>
      </c>
      <c r="Z138" s="148">
        <v>0</v>
      </c>
      <c r="AA138" s="148">
        <v>0</v>
      </c>
      <c r="AB138" s="148">
        <v>0</v>
      </c>
      <c r="AC138" s="148">
        <v>0</v>
      </c>
      <c r="AD138" s="148">
        <v>0</v>
      </c>
      <c r="AE138" s="148">
        <v>0</v>
      </c>
      <c r="AF138" s="148">
        <v>0</v>
      </c>
      <c r="AG138" s="148">
        <v>0</v>
      </c>
      <c r="AH138" s="148">
        <v>0</v>
      </c>
      <c r="AI138" s="148">
        <v>0</v>
      </c>
      <c r="AJ138" s="148">
        <v>0</v>
      </c>
      <c r="AK138" s="148">
        <v>0</v>
      </c>
      <c r="AL138" s="148">
        <v>0</v>
      </c>
      <c r="AM138" s="148">
        <v>0</v>
      </c>
      <c r="AN138" s="148">
        <v>0</v>
      </c>
      <c r="AO138" s="148">
        <v>0</v>
      </c>
      <c r="AP138" s="148">
        <v>0</v>
      </c>
    </row>
    <row r="139" spans="1:42" ht="15.6" x14ac:dyDescent="0.3">
      <c r="A139" s="173" t="s">
        <v>549</v>
      </c>
      <c r="B139" s="172">
        <v>0</v>
      </c>
      <c r="C139" s="148">
        <v>0</v>
      </c>
      <c r="D139" s="148">
        <v>0</v>
      </c>
      <c r="E139" s="148">
        <v>0</v>
      </c>
      <c r="F139" s="148">
        <v>0</v>
      </c>
      <c r="G139" s="148">
        <v>0</v>
      </c>
      <c r="H139" s="148">
        <v>0</v>
      </c>
      <c r="I139" s="148">
        <v>0</v>
      </c>
      <c r="J139" s="148">
        <v>0</v>
      </c>
      <c r="K139" s="148">
        <v>0</v>
      </c>
      <c r="L139" s="148">
        <v>0</v>
      </c>
      <c r="M139" s="148">
        <v>0</v>
      </c>
      <c r="N139" s="148">
        <v>0</v>
      </c>
      <c r="O139" s="148">
        <v>0</v>
      </c>
      <c r="P139" s="148">
        <v>0</v>
      </c>
      <c r="Q139" s="148">
        <v>0</v>
      </c>
      <c r="R139" s="148">
        <v>0</v>
      </c>
      <c r="S139" s="148">
        <v>0</v>
      </c>
      <c r="T139" s="148">
        <v>0</v>
      </c>
      <c r="U139" s="148">
        <v>0</v>
      </c>
      <c r="V139" s="148">
        <v>0</v>
      </c>
      <c r="W139" s="148">
        <v>0</v>
      </c>
      <c r="X139" s="148">
        <v>0</v>
      </c>
      <c r="Y139" s="148">
        <v>0</v>
      </c>
      <c r="Z139" s="148">
        <v>0</v>
      </c>
      <c r="AA139" s="148">
        <v>0</v>
      </c>
      <c r="AB139" s="148">
        <v>0</v>
      </c>
      <c r="AC139" s="148">
        <v>0</v>
      </c>
      <c r="AD139" s="148">
        <v>0</v>
      </c>
      <c r="AE139" s="148">
        <v>0</v>
      </c>
      <c r="AF139" s="148">
        <v>0</v>
      </c>
      <c r="AG139" s="148">
        <v>0</v>
      </c>
      <c r="AH139" s="148">
        <v>0</v>
      </c>
      <c r="AI139" s="148">
        <v>0</v>
      </c>
      <c r="AJ139" s="148">
        <v>0</v>
      </c>
      <c r="AK139" s="148">
        <v>0</v>
      </c>
      <c r="AL139" s="148">
        <v>0</v>
      </c>
      <c r="AM139" s="148">
        <v>0</v>
      </c>
      <c r="AN139" s="148">
        <v>0</v>
      </c>
      <c r="AO139" s="148">
        <v>0</v>
      </c>
      <c r="AP139" s="148">
        <v>0</v>
      </c>
    </row>
    <row r="140" spans="1:42" ht="15.6" x14ac:dyDescent="0.3">
      <c r="A140" s="173" t="s">
        <v>705</v>
      </c>
      <c r="B140" s="172">
        <v>1</v>
      </c>
      <c r="C140" s="148">
        <v>0</v>
      </c>
      <c r="D140" s="148">
        <v>0</v>
      </c>
      <c r="E140" s="148">
        <v>0</v>
      </c>
      <c r="F140" s="148">
        <v>0</v>
      </c>
      <c r="G140" s="148">
        <v>0</v>
      </c>
      <c r="H140" s="148">
        <v>1</v>
      </c>
      <c r="I140" s="148">
        <v>0</v>
      </c>
      <c r="J140" s="148">
        <v>0</v>
      </c>
      <c r="K140" s="148">
        <v>0</v>
      </c>
      <c r="L140" s="148">
        <v>0</v>
      </c>
      <c r="M140" s="148">
        <v>0</v>
      </c>
      <c r="N140" s="148">
        <v>0</v>
      </c>
      <c r="O140" s="148">
        <v>0</v>
      </c>
      <c r="P140" s="148">
        <v>0</v>
      </c>
      <c r="Q140" s="148">
        <v>0</v>
      </c>
      <c r="R140" s="148">
        <v>0</v>
      </c>
      <c r="S140" s="148">
        <v>0</v>
      </c>
      <c r="T140" s="148">
        <v>0</v>
      </c>
      <c r="U140" s="148">
        <v>0</v>
      </c>
      <c r="V140" s="148">
        <v>0</v>
      </c>
      <c r="W140" s="148">
        <v>0</v>
      </c>
      <c r="X140" s="148">
        <v>0</v>
      </c>
      <c r="Y140" s="148">
        <v>0</v>
      </c>
      <c r="Z140" s="148">
        <v>0</v>
      </c>
      <c r="AA140" s="148">
        <v>0</v>
      </c>
      <c r="AB140" s="148">
        <v>0</v>
      </c>
      <c r="AC140" s="148">
        <v>0</v>
      </c>
      <c r="AD140" s="148">
        <v>0</v>
      </c>
      <c r="AE140" s="148">
        <v>0</v>
      </c>
      <c r="AF140" s="148">
        <v>0</v>
      </c>
      <c r="AG140" s="148">
        <v>0</v>
      </c>
      <c r="AH140" s="148">
        <v>0</v>
      </c>
      <c r="AI140" s="148">
        <v>0</v>
      </c>
      <c r="AJ140" s="148">
        <v>0</v>
      </c>
      <c r="AK140" s="148">
        <v>0</v>
      </c>
      <c r="AL140" s="148">
        <v>0</v>
      </c>
      <c r="AM140" s="148">
        <v>0</v>
      </c>
      <c r="AN140" s="148">
        <v>0</v>
      </c>
      <c r="AO140" s="148">
        <v>0</v>
      </c>
      <c r="AP140" s="148">
        <v>0</v>
      </c>
    </row>
    <row r="141" spans="1:42" ht="15.6" x14ac:dyDescent="0.3">
      <c r="A141" s="173" t="s">
        <v>322</v>
      </c>
      <c r="B141" s="172">
        <v>30</v>
      </c>
      <c r="C141" s="148">
        <v>0</v>
      </c>
      <c r="D141" s="148">
        <v>0</v>
      </c>
      <c r="E141" s="148">
        <v>0</v>
      </c>
      <c r="F141" s="148">
        <v>0</v>
      </c>
      <c r="G141" s="148">
        <v>0</v>
      </c>
      <c r="H141" s="148">
        <v>2</v>
      </c>
      <c r="I141" s="148">
        <v>0</v>
      </c>
      <c r="J141" s="148">
        <v>0</v>
      </c>
      <c r="K141" s="148">
        <v>0</v>
      </c>
      <c r="L141" s="148">
        <v>0</v>
      </c>
      <c r="M141" s="148">
        <v>0</v>
      </c>
      <c r="N141" s="148">
        <v>0</v>
      </c>
      <c r="O141" s="148">
        <v>0</v>
      </c>
      <c r="P141" s="148">
        <v>1</v>
      </c>
      <c r="Q141" s="148">
        <v>1</v>
      </c>
      <c r="R141" s="148">
        <v>0</v>
      </c>
      <c r="S141" s="148">
        <v>16</v>
      </c>
      <c r="T141" s="148">
        <v>1</v>
      </c>
      <c r="U141" s="148">
        <v>0</v>
      </c>
      <c r="V141" s="148">
        <v>0</v>
      </c>
      <c r="W141" s="148">
        <v>0</v>
      </c>
      <c r="X141" s="148">
        <v>0</v>
      </c>
      <c r="Y141" s="148">
        <v>0</v>
      </c>
      <c r="Z141" s="148">
        <v>0</v>
      </c>
      <c r="AA141" s="148">
        <v>0</v>
      </c>
      <c r="AB141" s="148">
        <v>1</v>
      </c>
      <c r="AC141" s="148">
        <v>5</v>
      </c>
      <c r="AD141" s="148">
        <v>0</v>
      </c>
      <c r="AE141" s="148">
        <v>0</v>
      </c>
      <c r="AF141" s="148">
        <v>0</v>
      </c>
      <c r="AG141" s="148">
        <v>1</v>
      </c>
      <c r="AH141" s="148">
        <v>1</v>
      </c>
      <c r="AI141" s="148">
        <v>0</v>
      </c>
      <c r="AJ141" s="148">
        <v>0</v>
      </c>
      <c r="AK141" s="148">
        <v>0</v>
      </c>
      <c r="AL141" s="148">
        <v>0</v>
      </c>
      <c r="AM141" s="148">
        <v>1</v>
      </c>
      <c r="AN141" s="148">
        <v>0</v>
      </c>
      <c r="AO141" s="148">
        <v>0</v>
      </c>
      <c r="AP141" s="148">
        <v>0</v>
      </c>
    </row>
    <row r="142" spans="1:42" ht="15.6" x14ac:dyDescent="0.3">
      <c r="A142" s="173" t="s">
        <v>550</v>
      </c>
      <c r="B142" s="172">
        <v>1</v>
      </c>
      <c r="C142" s="148">
        <v>0</v>
      </c>
      <c r="D142" s="148">
        <v>0</v>
      </c>
      <c r="E142" s="148">
        <v>0</v>
      </c>
      <c r="F142" s="148">
        <v>0</v>
      </c>
      <c r="G142" s="148">
        <v>0</v>
      </c>
      <c r="H142" s="148">
        <v>0</v>
      </c>
      <c r="I142" s="148">
        <v>0</v>
      </c>
      <c r="J142" s="148">
        <v>0</v>
      </c>
      <c r="K142" s="148">
        <v>0</v>
      </c>
      <c r="L142" s="148">
        <v>0</v>
      </c>
      <c r="M142" s="148">
        <v>0</v>
      </c>
      <c r="N142" s="148">
        <v>0</v>
      </c>
      <c r="O142" s="148">
        <v>0</v>
      </c>
      <c r="P142" s="148">
        <v>0</v>
      </c>
      <c r="Q142" s="148">
        <v>0</v>
      </c>
      <c r="R142" s="148">
        <v>0</v>
      </c>
      <c r="S142" s="148">
        <v>0</v>
      </c>
      <c r="T142" s="148">
        <v>0</v>
      </c>
      <c r="U142" s="148">
        <v>0</v>
      </c>
      <c r="V142" s="148">
        <v>0</v>
      </c>
      <c r="W142" s="148">
        <v>0</v>
      </c>
      <c r="X142" s="148">
        <v>0</v>
      </c>
      <c r="Y142" s="148">
        <v>0</v>
      </c>
      <c r="Z142" s="148">
        <v>0</v>
      </c>
      <c r="AA142" s="148">
        <v>0</v>
      </c>
      <c r="AB142" s="148">
        <v>0</v>
      </c>
      <c r="AC142" s="148">
        <v>0</v>
      </c>
      <c r="AD142" s="148">
        <v>0</v>
      </c>
      <c r="AE142" s="148">
        <v>0</v>
      </c>
      <c r="AF142" s="148">
        <v>0</v>
      </c>
      <c r="AG142" s="148">
        <v>1</v>
      </c>
      <c r="AH142" s="148">
        <v>0</v>
      </c>
      <c r="AI142" s="148">
        <v>0</v>
      </c>
      <c r="AJ142" s="148">
        <v>0</v>
      </c>
      <c r="AK142" s="148">
        <v>0</v>
      </c>
      <c r="AL142" s="148">
        <v>0</v>
      </c>
      <c r="AM142" s="148">
        <v>0</v>
      </c>
      <c r="AN142" s="148">
        <v>0</v>
      </c>
      <c r="AO142" s="148">
        <v>0</v>
      </c>
      <c r="AP142" s="148">
        <v>0</v>
      </c>
    </row>
    <row r="143" spans="1:42" ht="15.6" x14ac:dyDescent="0.3">
      <c r="A143" s="173" t="s">
        <v>706</v>
      </c>
      <c r="B143" s="172">
        <v>0</v>
      </c>
      <c r="C143" s="148">
        <v>0</v>
      </c>
      <c r="D143" s="148">
        <v>0</v>
      </c>
      <c r="E143" s="148">
        <v>0</v>
      </c>
      <c r="F143" s="148">
        <v>0</v>
      </c>
      <c r="G143" s="148">
        <v>0</v>
      </c>
      <c r="H143" s="148">
        <v>0</v>
      </c>
      <c r="I143" s="148">
        <v>0</v>
      </c>
      <c r="J143" s="148">
        <v>0</v>
      </c>
      <c r="K143" s="148">
        <v>0</v>
      </c>
      <c r="L143" s="148">
        <v>0</v>
      </c>
      <c r="M143" s="148">
        <v>0</v>
      </c>
      <c r="N143" s="148">
        <v>0</v>
      </c>
      <c r="O143" s="148">
        <v>0</v>
      </c>
      <c r="P143" s="148">
        <v>0</v>
      </c>
      <c r="Q143" s="148">
        <v>0</v>
      </c>
      <c r="R143" s="148">
        <v>0</v>
      </c>
      <c r="S143" s="148">
        <v>0</v>
      </c>
      <c r="T143" s="148">
        <v>0</v>
      </c>
      <c r="U143" s="148">
        <v>0</v>
      </c>
      <c r="V143" s="148">
        <v>0</v>
      </c>
      <c r="W143" s="148">
        <v>0</v>
      </c>
      <c r="X143" s="148">
        <v>0</v>
      </c>
      <c r="Y143" s="148">
        <v>0</v>
      </c>
      <c r="Z143" s="148">
        <v>0</v>
      </c>
      <c r="AA143" s="148">
        <v>0</v>
      </c>
      <c r="AB143" s="148">
        <v>0</v>
      </c>
      <c r="AC143" s="148">
        <v>0</v>
      </c>
      <c r="AD143" s="148">
        <v>0</v>
      </c>
      <c r="AE143" s="148">
        <v>0</v>
      </c>
      <c r="AF143" s="148">
        <v>0</v>
      </c>
      <c r="AG143" s="148">
        <v>0</v>
      </c>
      <c r="AH143" s="148">
        <v>0</v>
      </c>
      <c r="AI143" s="148">
        <v>0</v>
      </c>
      <c r="AJ143" s="148">
        <v>0</v>
      </c>
      <c r="AK143" s="148">
        <v>0</v>
      </c>
      <c r="AL143" s="148">
        <v>0</v>
      </c>
      <c r="AM143" s="148">
        <v>0</v>
      </c>
      <c r="AN143" s="148">
        <v>0</v>
      </c>
      <c r="AO143" s="148">
        <v>0</v>
      </c>
      <c r="AP143" s="148">
        <v>0</v>
      </c>
    </row>
    <row r="144" spans="1:42" ht="15.6" x14ac:dyDescent="0.3">
      <c r="A144" s="173" t="s">
        <v>606</v>
      </c>
      <c r="B144" s="172">
        <v>0</v>
      </c>
      <c r="C144" s="148">
        <v>0</v>
      </c>
      <c r="D144" s="148">
        <v>0</v>
      </c>
      <c r="E144" s="148">
        <v>0</v>
      </c>
      <c r="F144" s="148">
        <v>0</v>
      </c>
      <c r="G144" s="148">
        <v>0</v>
      </c>
      <c r="H144" s="148">
        <v>0</v>
      </c>
      <c r="I144" s="148">
        <v>0</v>
      </c>
      <c r="J144" s="148">
        <v>0</v>
      </c>
      <c r="K144" s="148">
        <v>0</v>
      </c>
      <c r="L144" s="148">
        <v>0</v>
      </c>
      <c r="M144" s="148">
        <v>0</v>
      </c>
      <c r="N144" s="148">
        <v>0</v>
      </c>
      <c r="O144" s="148">
        <v>0</v>
      </c>
      <c r="P144" s="148">
        <v>0</v>
      </c>
      <c r="Q144" s="148">
        <v>0</v>
      </c>
      <c r="R144" s="148">
        <v>0</v>
      </c>
      <c r="S144" s="148">
        <v>0</v>
      </c>
      <c r="T144" s="148">
        <v>0</v>
      </c>
      <c r="U144" s="148">
        <v>0</v>
      </c>
      <c r="V144" s="148">
        <v>0</v>
      </c>
      <c r="W144" s="148">
        <v>0</v>
      </c>
      <c r="X144" s="148">
        <v>0</v>
      </c>
      <c r="Y144" s="148">
        <v>0</v>
      </c>
      <c r="Z144" s="148">
        <v>0</v>
      </c>
      <c r="AA144" s="148">
        <v>0</v>
      </c>
      <c r="AB144" s="148">
        <v>0</v>
      </c>
      <c r="AC144" s="148">
        <v>0</v>
      </c>
      <c r="AD144" s="148">
        <v>0</v>
      </c>
      <c r="AE144" s="148">
        <v>0</v>
      </c>
      <c r="AF144" s="148">
        <v>0</v>
      </c>
      <c r="AG144" s="148">
        <v>0</v>
      </c>
      <c r="AH144" s="148">
        <v>0</v>
      </c>
      <c r="AI144" s="148">
        <v>0</v>
      </c>
      <c r="AJ144" s="148">
        <v>0</v>
      </c>
      <c r="AK144" s="148">
        <v>0</v>
      </c>
      <c r="AL144" s="148">
        <v>0</v>
      </c>
      <c r="AM144" s="148">
        <v>0</v>
      </c>
      <c r="AN144" s="148">
        <v>0</v>
      </c>
      <c r="AO144" s="148">
        <v>0</v>
      </c>
      <c r="AP144" s="148">
        <v>0</v>
      </c>
    </row>
    <row r="145" spans="1:42" ht="15.6" x14ac:dyDescent="0.3">
      <c r="A145" s="173" t="s">
        <v>627</v>
      </c>
      <c r="B145" s="172">
        <v>0</v>
      </c>
      <c r="C145" s="148">
        <v>0</v>
      </c>
      <c r="D145" s="148">
        <v>0</v>
      </c>
      <c r="E145" s="148">
        <v>0</v>
      </c>
      <c r="F145" s="148">
        <v>0</v>
      </c>
      <c r="G145" s="148">
        <v>0</v>
      </c>
      <c r="H145" s="148">
        <v>0</v>
      </c>
      <c r="I145" s="148">
        <v>0</v>
      </c>
      <c r="J145" s="148">
        <v>0</v>
      </c>
      <c r="K145" s="148">
        <v>0</v>
      </c>
      <c r="L145" s="148">
        <v>0</v>
      </c>
      <c r="M145" s="148">
        <v>0</v>
      </c>
      <c r="N145" s="148">
        <v>0</v>
      </c>
      <c r="O145" s="148">
        <v>0</v>
      </c>
      <c r="P145" s="148">
        <v>0</v>
      </c>
      <c r="Q145" s="148">
        <v>0</v>
      </c>
      <c r="R145" s="148">
        <v>0</v>
      </c>
      <c r="S145" s="148">
        <v>0</v>
      </c>
      <c r="T145" s="148">
        <v>0</v>
      </c>
      <c r="U145" s="148">
        <v>0</v>
      </c>
      <c r="V145" s="148">
        <v>0</v>
      </c>
      <c r="W145" s="148">
        <v>0</v>
      </c>
      <c r="X145" s="148">
        <v>0</v>
      </c>
      <c r="Y145" s="148">
        <v>0</v>
      </c>
      <c r="Z145" s="148">
        <v>0</v>
      </c>
      <c r="AA145" s="148">
        <v>0</v>
      </c>
      <c r="AB145" s="148">
        <v>0</v>
      </c>
      <c r="AC145" s="148">
        <v>0</v>
      </c>
      <c r="AD145" s="148">
        <v>0</v>
      </c>
      <c r="AE145" s="148">
        <v>0</v>
      </c>
      <c r="AF145" s="148">
        <v>0</v>
      </c>
      <c r="AG145" s="148">
        <v>0</v>
      </c>
      <c r="AH145" s="148">
        <v>0</v>
      </c>
      <c r="AI145" s="148">
        <v>0</v>
      </c>
      <c r="AJ145" s="148">
        <v>0</v>
      </c>
      <c r="AK145" s="148">
        <v>0</v>
      </c>
      <c r="AL145" s="148">
        <v>0</v>
      </c>
      <c r="AM145" s="148">
        <v>0</v>
      </c>
      <c r="AN145" s="148">
        <v>0</v>
      </c>
      <c r="AO145" s="148">
        <v>0</v>
      </c>
      <c r="AP145" s="148">
        <v>0</v>
      </c>
    </row>
    <row r="146" spans="1:42" ht="15.6" x14ac:dyDescent="0.3">
      <c r="A146" s="173" t="s">
        <v>707</v>
      </c>
      <c r="B146" s="172">
        <v>0</v>
      </c>
      <c r="C146" s="148">
        <v>0</v>
      </c>
      <c r="D146" s="148">
        <v>0</v>
      </c>
      <c r="E146" s="148">
        <v>0</v>
      </c>
      <c r="F146" s="148">
        <v>0</v>
      </c>
      <c r="G146" s="148">
        <v>0</v>
      </c>
      <c r="H146" s="148">
        <v>0</v>
      </c>
      <c r="I146" s="148">
        <v>0</v>
      </c>
      <c r="J146" s="148">
        <v>0</v>
      </c>
      <c r="K146" s="148">
        <v>0</v>
      </c>
      <c r="L146" s="148">
        <v>0</v>
      </c>
      <c r="M146" s="148">
        <v>0</v>
      </c>
      <c r="N146" s="148">
        <v>0</v>
      </c>
      <c r="O146" s="148">
        <v>0</v>
      </c>
      <c r="P146" s="148">
        <v>0</v>
      </c>
      <c r="Q146" s="148">
        <v>0</v>
      </c>
      <c r="R146" s="148">
        <v>0</v>
      </c>
      <c r="S146" s="148">
        <v>0</v>
      </c>
      <c r="T146" s="148">
        <v>0</v>
      </c>
      <c r="U146" s="148">
        <v>0</v>
      </c>
      <c r="V146" s="148">
        <v>0</v>
      </c>
      <c r="W146" s="148">
        <v>0</v>
      </c>
      <c r="X146" s="148">
        <v>0</v>
      </c>
      <c r="Y146" s="148">
        <v>0</v>
      </c>
      <c r="Z146" s="148">
        <v>0</v>
      </c>
      <c r="AA146" s="148">
        <v>0</v>
      </c>
      <c r="AB146" s="148">
        <v>0</v>
      </c>
      <c r="AC146" s="148">
        <v>0</v>
      </c>
      <c r="AD146" s="148">
        <v>0</v>
      </c>
      <c r="AE146" s="148">
        <v>0</v>
      </c>
      <c r="AF146" s="148">
        <v>0</v>
      </c>
      <c r="AG146" s="148">
        <v>0</v>
      </c>
      <c r="AH146" s="148">
        <v>0</v>
      </c>
      <c r="AI146" s="148">
        <v>0</v>
      </c>
      <c r="AJ146" s="148">
        <v>0</v>
      </c>
      <c r="AK146" s="148">
        <v>0</v>
      </c>
      <c r="AL146" s="148">
        <v>0</v>
      </c>
      <c r="AM146" s="148">
        <v>0</v>
      </c>
      <c r="AN146" s="148">
        <v>0</v>
      </c>
      <c r="AO146" s="148">
        <v>0</v>
      </c>
      <c r="AP146" s="148">
        <v>0</v>
      </c>
    </row>
    <row r="147" spans="1:42" ht="15.6" x14ac:dyDescent="0.3">
      <c r="A147" s="173" t="s">
        <v>708</v>
      </c>
      <c r="B147" s="172">
        <v>0</v>
      </c>
      <c r="C147" s="148">
        <v>0</v>
      </c>
      <c r="D147" s="148">
        <v>0</v>
      </c>
      <c r="E147" s="148">
        <v>0</v>
      </c>
      <c r="F147" s="148">
        <v>0</v>
      </c>
      <c r="G147" s="148">
        <v>0</v>
      </c>
      <c r="H147" s="148">
        <v>0</v>
      </c>
      <c r="I147" s="148">
        <v>0</v>
      </c>
      <c r="J147" s="148">
        <v>0</v>
      </c>
      <c r="K147" s="148">
        <v>0</v>
      </c>
      <c r="L147" s="148">
        <v>0</v>
      </c>
      <c r="M147" s="148">
        <v>0</v>
      </c>
      <c r="N147" s="148">
        <v>0</v>
      </c>
      <c r="O147" s="148">
        <v>0</v>
      </c>
      <c r="P147" s="148">
        <v>0</v>
      </c>
      <c r="Q147" s="148">
        <v>0</v>
      </c>
      <c r="R147" s="148">
        <v>0</v>
      </c>
      <c r="S147" s="148">
        <v>0</v>
      </c>
      <c r="T147" s="148">
        <v>0</v>
      </c>
      <c r="U147" s="148">
        <v>0</v>
      </c>
      <c r="V147" s="148">
        <v>0</v>
      </c>
      <c r="W147" s="148">
        <v>0</v>
      </c>
      <c r="X147" s="148">
        <v>0</v>
      </c>
      <c r="Y147" s="148">
        <v>0</v>
      </c>
      <c r="Z147" s="148">
        <v>0</v>
      </c>
      <c r="AA147" s="148">
        <v>0</v>
      </c>
      <c r="AB147" s="148">
        <v>0</v>
      </c>
      <c r="AC147" s="148">
        <v>0</v>
      </c>
      <c r="AD147" s="148">
        <v>0</v>
      </c>
      <c r="AE147" s="148">
        <v>0</v>
      </c>
      <c r="AF147" s="148">
        <v>0</v>
      </c>
      <c r="AG147" s="148">
        <v>0</v>
      </c>
      <c r="AH147" s="148">
        <v>0</v>
      </c>
      <c r="AI147" s="148">
        <v>0</v>
      </c>
      <c r="AJ147" s="148">
        <v>0</v>
      </c>
      <c r="AK147" s="148">
        <v>0</v>
      </c>
      <c r="AL147" s="148">
        <v>0</v>
      </c>
      <c r="AM147" s="148">
        <v>0</v>
      </c>
      <c r="AN147" s="148">
        <v>0</v>
      </c>
      <c r="AO147" s="148">
        <v>0</v>
      </c>
      <c r="AP147" s="148">
        <v>0</v>
      </c>
    </row>
    <row r="148" spans="1:42" ht="15.6" x14ac:dyDescent="0.3">
      <c r="A148" s="173" t="s">
        <v>308</v>
      </c>
      <c r="B148" s="172">
        <v>33</v>
      </c>
      <c r="C148" s="148">
        <v>0</v>
      </c>
      <c r="D148" s="148">
        <v>0</v>
      </c>
      <c r="E148" s="148">
        <v>0</v>
      </c>
      <c r="F148" s="148">
        <v>0</v>
      </c>
      <c r="G148" s="148">
        <v>0</v>
      </c>
      <c r="H148" s="148">
        <v>2</v>
      </c>
      <c r="I148" s="148">
        <v>0</v>
      </c>
      <c r="J148" s="148">
        <v>0</v>
      </c>
      <c r="K148" s="148">
        <v>0</v>
      </c>
      <c r="L148" s="148">
        <v>0</v>
      </c>
      <c r="M148" s="148">
        <v>0</v>
      </c>
      <c r="N148" s="148">
        <v>0</v>
      </c>
      <c r="O148" s="148">
        <v>0</v>
      </c>
      <c r="P148" s="148">
        <v>0</v>
      </c>
      <c r="Q148" s="148">
        <v>1</v>
      </c>
      <c r="R148" s="148">
        <v>1</v>
      </c>
      <c r="S148" s="148">
        <v>6</v>
      </c>
      <c r="T148" s="148">
        <v>5</v>
      </c>
      <c r="U148" s="148">
        <v>0</v>
      </c>
      <c r="V148" s="148">
        <v>0</v>
      </c>
      <c r="W148" s="148">
        <v>0</v>
      </c>
      <c r="X148" s="148">
        <v>0</v>
      </c>
      <c r="Y148" s="148">
        <v>0</v>
      </c>
      <c r="Z148" s="148">
        <v>0</v>
      </c>
      <c r="AA148" s="148">
        <v>0</v>
      </c>
      <c r="AB148" s="148">
        <v>0</v>
      </c>
      <c r="AC148" s="148">
        <v>4</v>
      </c>
      <c r="AD148" s="148">
        <v>0</v>
      </c>
      <c r="AE148" s="148">
        <v>0</v>
      </c>
      <c r="AF148" s="148">
        <v>0</v>
      </c>
      <c r="AG148" s="148">
        <v>6</v>
      </c>
      <c r="AH148" s="148">
        <v>1</v>
      </c>
      <c r="AI148" s="148">
        <v>0</v>
      </c>
      <c r="AJ148" s="148">
        <v>5</v>
      </c>
      <c r="AK148" s="148">
        <v>0</v>
      </c>
      <c r="AL148" s="148">
        <v>0</v>
      </c>
      <c r="AM148" s="148">
        <v>0</v>
      </c>
      <c r="AN148" s="148">
        <v>0</v>
      </c>
      <c r="AO148" s="148">
        <v>0</v>
      </c>
      <c r="AP148" s="148">
        <v>2</v>
      </c>
    </row>
    <row r="149" spans="1:42" ht="15.6" x14ac:dyDescent="0.3">
      <c r="A149" s="173" t="s">
        <v>710</v>
      </c>
      <c r="B149" s="172">
        <v>13</v>
      </c>
      <c r="C149" s="148">
        <v>0</v>
      </c>
      <c r="D149" s="148">
        <v>0</v>
      </c>
      <c r="E149" s="148">
        <v>0</v>
      </c>
      <c r="F149" s="148">
        <v>0</v>
      </c>
      <c r="G149" s="148">
        <v>0</v>
      </c>
      <c r="H149" s="148">
        <v>0</v>
      </c>
      <c r="I149" s="148">
        <v>0</v>
      </c>
      <c r="J149" s="148">
        <v>0</v>
      </c>
      <c r="K149" s="148">
        <v>0</v>
      </c>
      <c r="L149" s="148">
        <v>0</v>
      </c>
      <c r="M149" s="148">
        <v>0</v>
      </c>
      <c r="N149" s="148">
        <v>0</v>
      </c>
      <c r="O149" s="148">
        <v>0</v>
      </c>
      <c r="P149" s="148">
        <v>0</v>
      </c>
      <c r="Q149" s="148">
        <v>0</v>
      </c>
      <c r="R149" s="148">
        <v>0</v>
      </c>
      <c r="S149" s="148">
        <v>5</v>
      </c>
      <c r="T149" s="148">
        <v>1</v>
      </c>
      <c r="U149" s="148">
        <v>0</v>
      </c>
      <c r="V149" s="148">
        <v>0</v>
      </c>
      <c r="W149" s="148">
        <v>0</v>
      </c>
      <c r="X149" s="148">
        <v>0</v>
      </c>
      <c r="Y149" s="148">
        <v>1</v>
      </c>
      <c r="Z149" s="148">
        <v>0</v>
      </c>
      <c r="AA149" s="148">
        <v>0</v>
      </c>
      <c r="AB149" s="148">
        <v>0</v>
      </c>
      <c r="AC149" s="148">
        <v>1</v>
      </c>
      <c r="AD149" s="148">
        <v>0</v>
      </c>
      <c r="AE149" s="148">
        <v>0</v>
      </c>
      <c r="AF149" s="148">
        <v>0</v>
      </c>
      <c r="AG149" s="148">
        <v>0</v>
      </c>
      <c r="AH149" s="148">
        <v>0</v>
      </c>
      <c r="AI149" s="148">
        <v>0</v>
      </c>
      <c r="AJ149" s="148">
        <v>0</v>
      </c>
      <c r="AK149" s="148">
        <v>0</v>
      </c>
      <c r="AL149" s="148">
        <v>0</v>
      </c>
      <c r="AM149" s="148">
        <v>4</v>
      </c>
      <c r="AN149" s="148">
        <v>0</v>
      </c>
      <c r="AO149" s="148">
        <v>0</v>
      </c>
      <c r="AP149" s="148">
        <v>1</v>
      </c>
    </row>
    <row r="150" spans="1:42" ht="15.6" x14ac:dyDescent="0.3">
      <c r="A150" s="174" t="s">
        <v>711</v>
      </c>
      <c r="B150" s="172">
        <v>0</v>
      </c>
      <c r="C150" s="148">
        <v>0</v>
      </c>
      <c r="D150" s="148">
        <v>0</v>
      </c>
      <c r="E150" s="148">
        <v>0</v>
      </c>
      <c r="F150" s="148">
        <v>0</v>
      </c>
      <c r="G150" s="148">
        <v>0</v>
      </c>
      <c r="H150" s="148">
        <v>0</v>
      </c>
      <c r="I150" s="148">
        <v>0</v>
      </c>
      <c r="J150" s="148">
        <v>0</v>
      </c>
      <c r="K150" s="148">
        <v>0</v>
      </c>
      <c r="L150" s="148">
        <v>0</v>
      </c>
      <c r="M150" s="148">
        <v>0</v>
      </c>
      <c r="N150" s="148">
        <v>0</v>
      </c>
      <c r="O150" s="148">
        <v>0</v>
      </c>
      <c r="P150" s="148">
        <v>0</v>
      </c>
      <c r="Q150" s="148">
        <v>0</v>
      </c>
      <c r="R150" s="148">
        <v>0</v>
      </c>
      <c r="S150" s="148">
        <v>0</v>
      </c>
      <c r="T150" s="148">
        <v>0</v>
      </c>
      <c r="U150" s="148">
        <v>0</v>
      </c>
      <c r="V150" s="148">
        <v>0</v>
      </c>
      <c r="W150" s="148">
        <v>0</v>
      </c>
      <c r="X150" s="148">
        <v>0</v>
      </c>
      <c r="Y150" s="148">
        <v>0</v>
      </c>
      <c r="Z150" s="148">
        <v>0</v>
      </c>
      <c r="AA150" s="148">
        <v>0</v>
      </c>
      <c r="AB150" s="148">
        <v>0</v>
      </c>
      <c r="AC150" s="148">
        <v>0</v>
      </c>
      <c r="AD150" s="148">
        <v>0</v>
      </c>
      <c r="AE150" s="148">
        <v>0</v>
      </c>
      <c r="AF150" s="148">
        <v>0</v>
      </c>
      <c r="AG150" s="148">
        <v>0</v>
      </c>
      <c r="AH150" s="148">
        <v>0</v>
      </c>
      <c r="AI150" s="148">
        <v>0</v>
      </c>
      <c r="AJ150" s="148">
        <v>0</v>
      </c>
      <c r="AK150" s="148">
        <v>0</v>
      </c>
      <c r="AL150" s="148">
        <v>0</v>
      </c>
      <c r="AM150" s="148">
        <v>0</v>
      </c>
      <c r="AN150" s="148">
        <v>0</v>
      </c>
      <c r="AO150" s="148">
        <v>0</v>
      </c>
      <c r="AP150" s="148">
        <v>0</v>
      </c>
    </row>
    <row r="151" spans="1:42" ht="15.6" x14ac:dyDescent="0.3">
      <c r="A151" s="173" t="s">
        <v>551</v>
      </c>
      <c r="B151" s="172">
        <v>1</v>
      </c>
      <c r="C151" s="148">
        <v>0</v>
      </c>
      <c r="D151" s="148">
        <v>0</v>
      </c>
      <c r="E151" s="148">
        <v>0</v>
      </c>
      <c r="F151" s="148">
        <v>0</v>
      </c>
      <c r="G151" s="148">
        <v>0</v>
      </c>
      <c r="H151" s="148">
        <v>0</v>
      </c>
      <c r="I151" s="148">
        <v>0</v>
      </c>
      <c r="J151" s="148">
        <v>0</v>
      </c>
      <c r="K151" s="148">
        <v>0</v>
      </c>
      <c r="L151" s="148">
        <v>0</v>
      </c>
      <c r="M151" s="148">
        <v>0</v>
      </c>
      <c r="N151" s="148">
        <v>0</v>
      </c>
      <c r="O151" s="148">
        <v>0</v>
      </c>
      <c r="P151" s="148">
        <v>0</v>
      </c>
      <c r="Q151" s="148">
        <v>0</v>
      </c>
      <c r="R151" s="148">
        <v>0</v>
      </c>
      <c r="S151" s="148">
        <v>1</v>
      </c>
      <c r="T151" s="148">
        <v>0</v>
      </c>
      <c r="U151" s="148">
        <v>0</v>
      </c>
      <c r="V151" s="148">
        <v>0</v>
      </c>
      <c r="W151" s="148">
        <v>0</v>
      </c>
      <c r="X151" s="148">
        <v>0</v>
      </c>
      <c r="Y151" s="148">
        <v>0</v>
      </c>
      <c r="Z151" s="148">
        <v>0</v>
      </c>
      <c r="AA151" s="148">
        <v>0</v>
      </c>
      <c r="AB151" s="148">
        <v>0</v>
      </c>
      <c r="AC151" s="148">
        <v>0</v>
      </c>
      <c r="AD151" s="148">
        <v>0</v>
      </c>
      <c r="AE151" s="148">
        <v>0</v>
      </c>
      <c r="AF151" s="148">
        <v>0</v>
      </c>
      <c r="AG151" s="148">
        <v>0</v>
      </c>
      <c r="AH151" s="148">
        <v>0</v>
      </c>
      <c r="AI151" s="148">
        <v>0</v>
      </c>
      <c r="AJ151" s="148">
        <v>0</v>
      </c>
      <c r="AK151" s="148">
        <v>0</v>
      </c>
      <c r="AL151" s="148">
        <v>0</v>
      </c>
      <c r="AM151" s="148">
        <v>0</v>
      </c>
      <c r="AN151" s="148">
        <v>0</v>
      </c>
      <c r="AO151" s="148">
        <v>0</v>
      </c>
      <c r="AP151" s="148">
        <v>0</v>
      </c>
    </row>
    <row r="152" spans="1:42" ht="15.6" x14ac:dyDescent="0.3">
      <c r="A152" s="173" t="s">
        <v>712</v>
      </c>
      <c r="B152" s="172">
        <v>0</v>
      </c>
      <c r="C152" s="148">
        <v>0</v>
      </c>
      <c r="D152" s="148">
        <v>0</v>
      </c>
      <c r="E152" s="148">
        <v>0</v>
      </c>
      <c r="F152" s="148">
        <v>0</v>
      </c>
      <c r="G152" s="148">
        <v>0</v>
      </c>
      <c r="H152" s="148">
        <v>0</v>
      </c>
      <c r="I152" s="148">
        <v>0</v>
      </c>
      <c r="J152" s="148">
        <v>0</v>
      </c>
      <c r="K152" s="148">
        <v>0</v>
      </c>
      <c r="L152" s="148">
        <v>0</v>
      </c>
      <c r="M152" s="148">
        <v>0</v>
      </c>
      <c r="N152" s="148">
        <v>0</v>
      </c>
      <c r="O152" s="148">
        <v>0</v>
      </c>
      <c r="P152" s="148">
        <v>0</v>
      </c>
      <c r="Q152" s="148">
        <v>0</v>
      </c>
      <c r="R152" s="148">
        <v>0</v>
      </c>
      <c r="S152" s="148">
        <v>0</v>
      </c>
      <c r="T152" s="148">
        <v>0</v>
      </c>
      <c r="U152" s="148">
        <v>0</v>
      </c>
      <c r="V152" s="148">
        <v>0</v>
      </c>
      <c r="W152" s="148">
        <v>0</v>
      </c>
      <c r="X152" s="148">
        <v>0</v>
      </c>
      <c r="Y152" s="148">
        <v>0</v>
      </c>
      <c r="Z152" s="148">
        <v>0</v>
      </c>
      <c r="AA152" s="148">
        <v>0</v>
      </c>
      <c r="AB152" s="148">
        <v>0</v>
      </c>
      <c r="AC152" s="148">
        <v>0</v>
      </c>
      <c r="AD152" s="148">
        <v>0</v>
      </c>
      <c r="AE152" s="148">
        <v>0</v>
      </c>
      <c r="AF152" s="148">
        <v>0</v>
      </c>
      <c r="AG152" s="148">
        <v>0</v>
      </c>
      <c r="AH152" s="148">
        <v>0</v>
      </c>
      <c r="AI152" s="148">
        <v>0</v>
      </c>
      <c r="AJ152" s="148">
        <v>0</v>
      </c>
      <c r="AK152" s="148">
        <v>0</v>
      </c>
      <c r="AL152" s="148">
        <v>0</v>
      </c>
      <c r="AM152" s="148">
        <v>0</v>
      </c>
      <c r="AN152" s="148">
        <v>0</v>
      </c>
      <c r="AO152" s="148">
        <v>0</v>
      </c>
      <c r="AP152" s="148">
        <v>0</v>
      </c>
    </row>
    <row r="153" spans="1:42" ht="15.6" x14ac:dyDescent="0.3">
      <c r="A153" s="173" t="s">
        <v>528</v>
      </c>
      <c r="B153" s="172">
        <v>0</v>
      </c>
      <c r="C153" s="148">
        <v>0</v>
      </c>
      <c r="D153" s="148">
        <v>0</v>
      </c>
      <c r="E153" s="148">
        <v>0</v>
      </c>
      <c r="F153" s="148">
        <v>0</v>
      </c>
      <c r="G153" s="148">
        <v>0</v>
      </c>
      <c r="H153" s="148">
        <v>0</v>
      </c>
      <c r="I153" s="148">
        <v>0</v>
      </c>
      <c r="J153" s="148">
        <v>0</v>
      </c>
      <c r="K153" s="148">
        <v>0</v>
      </c>
      <c r="L153" s="148">
        <v>0</v>
      </c>
      <c r="M153" s="148">
        <v>0</v>
      </c>
      <c r="N153" s="148">
        <v>0</v>
      </c>
      <c r="O153" s="148">
        <v>0</v>
      </c>
      <c r="P153" s="148">
        <v>0</v>
      </c>
      <c r="Q153" s="148">
        <v>0</v>
      </c>
      <c r="R153" s="148">
        <v>0</v>
      </c>
      <c r="S153" s="148">
        <v>0</v>
      </c>
      <c r="T153" s="148">
        <v>0</v>
      </c>
      <c r="U153" s="148">
        <v>0</v>
      </c>
      <c r="V153" s="148">
        <v>0</v>
      </c>
      <c r="W153" s="148">
        <v>0</v>
      </c>
      <c r="X153" s="148">
        <v>0</v>
      </c>
      <c r="Y153" s="148">
        <v>0</v>
      </c>
      <c r="Z153" s="148">
        <v>0</v>
      </c>
      <c r="AA153" s="148">
        <v>0</v>
      </c>
      <c r="AB153" s="148">
        <v>0</v>
      </c>
      <c r="AC153" s="148">
        <v>0</v>
      </c>
      <c r="AD153" s="148">
        <v>0</v>
      </c>
      <c r="AE153" s="148">
        <v>0</v>
      </c>
      <c r="AF153" s="148">
        <v>0</v>
      </c>
      <c r="AG153" s="148">
        <v>0</v>
      </c>
      <c r="AH153" s="148">
        <v>0</v>
      </c>
      <c r="AI153" s="148">
        <v>0</v>
      </c>
      <c r="AJ153" s="148">
        <v>0</v>
      </c>
      <c r="AK153" s="148">
        <v>0</v>
      </c>
      <c r="AL153" s="148">
        <v>0</v>
      </c>
      <c r="AM153" s="148">
        <v>0</v>
      </c>
      <c r="AN153" s="148">
        <v>0</v>
      </c>
      <c r="AO153" s="148">
        <v>0</v>
      </c>
      <c r="AP153" s="148">
        <v>0</v>
      </c>
    </row>
    <row r="154" spans="1:42" ht="15.6" x14ac:dyDescent="0.3">
      <c r="A154" s="173" t="s">
        <v>618</v>
      </c>
      <c r="B154" s="172">
        <v>2</v>
      </c>
      <c r="C154" s="148">
        <v>0</v>
      </c>
      <c r="D154" s="148">
        <v>0</v>
      </c>
      <c r="E154" s="148">
        <v>0</v>
      </c>
      <c r="F154" s="148">
        <v>0</v>
      </c>
      <c r="G154" s="148">
        <v>0</v>
      </c>
      <c r="H154" s="148">
        <v>0</v>
      </c>
      <c r="I154" s="148">
        <v>0</v>
      </c>
      <c r="J154" s="148">
        <v>0</v>
      </c>
      <c r="K154" s="148">
        <v>0</v>
      </c>
      <c r="L154" s="148">
        <v>0</v>
      </c>
      <c r="M154" s="148">
        <v>0</v>
      </c>
      <c r="N154" s="148">
        <v>0</v>
      </c>
      <c r="O154" s="148">
        <v>0</v>
      </c>
      <c r="P154" s="148">
        <v>0</v>
      </c>
      <c r="Q154" s="148">
        <v>0</v>
      </c>
      <c r="R154" s="148">
        <v>0</v>
      </c>
      <c r="S154" s="148">
        <v>2</v>
      </c>
      <c r="T154" s="148">
        <v>0</v>
      </c>
      <c r="U154" s="148">
        <v>0</v>
      </c>
      <c r="V154" s="148">
        <v>0</v>
      </c>
      <c r="W154" s="148">
        <v>0</v>
      </c>
      <c r="X154" s="148">
        <v>0</v>
      </c>
      <c r="Y154" s="148">
        <v>0</v>
      </c>
      <c r="Z154" s="148">
        <v>0</v>
      </c>
      <c r="AA154" s="148">
        <v>0</v>
      </c>
      <c r="AB154" s="148">
        <v>0</v>
      </c>
      <c r="AC154" s="148">
        <v>0</v>
      </c>
      <c r="AD154" s="148">
        <v>0</v>
      </c>
      <c r="AE154" s="148">
        <v>0</v>
      </c>
      <c r="AF154" s="148">
        <v>0</v>
      </c>
      <c r="AG154" s="148">
        <v>0</v>
      </c>
      <c r="AH154" s="148">
        <v>0</v>
      </c>
      <c r="AI154" s="148">
        <v>0</v>
      </c>
      <c r="AJ154" s="148">
        <v>0</v>
      </c>
      <c r="AK154" s="148">
        <v>0</v>
      </c>
      <c r="AL154" s="148">
        <v>0</v>
      </c>
      <c r="AM154" s="148">
        <v>0</v>
      </c>
      <c r="AN154" s="148">
        <v>0</v>
      </c>
      <c r="AO154" s="148">
        <v>0</v>
      </c>
      <c r="AP154" s="148">
        <v>0</v>
      </c>
    </row>
    <row r="155" spans="1:42" ht="15.6" x14ac:dyDescent="0.3">
      <c r="A155" s="173" t="s">
        <v>713</v>
      </c>
      <c r="B155" s="172">
        <v>0</v>
      </c>
      <c r="C155" s="148">
        <v>0</v>
      </c>
      <c r="D155" s="148">
        <v>0</v>
      </c>
      <c r="E155" s="148">
        <v>0</v>
      </c>
      <c r="F155" s="148">
        <v>0</v>
      </c>
      <c r="G155" s="148">
        <v>0</v>
      </c>
      <c r="H155" s="148">
        <v>0</v>
      </c>
      <c r="I155" s="148">
        <v>0</v>
      </c>
      <c r="J155" s="148">
        <v>0</v>
      </c>
      <c r="K155" s="148">
        <v>0</v>
      </c>
      <c r="L155" s="148">
        <v>0</v>
      </c>
      <c r="M155" s="148">
        <v>0</v>
      </c>
      <c r="N155" s="148">
        <v>0</v>
      </c>
      <c r="O155" s="148">
        <v>0</v>
      </c>
      <c r="P155" s="148">
        <v>0</v>
      </c>
      <c r="Q155" s="148">
        <v>0</v>
      </c>
      <c r="R155" s="148">
        <v>0</v>
      </c>
      <c r="S155" s="148">
        <v>0</v>
      </c>
      <c r="T155" s="148">
        <v>0</v>
      </c>
      <c r="U155" s="148">
        <v>0</v>
      </c>
      <c r="V155" s="148">
        <v>0</v>
      </c>
      <c r="W155" s="148">
        <v>0</v>
      </c>
      <c r="X155" s="148">
        <v>0</v>
      </c>
      <c r="Y155" s="148">
        <v>0</v>
      </c>
      <c r="Z155" s="148">
        <v>0</v>
      </c>
      <c r="AA155" s="148">
        <v>0</v>
      </c>
      <c r="AB155" s="148">
        <v>0</v>
      </c>
      <c r="AC155" s="148">
        <v>0</v>
      </c>
      <c r="AD155" s="148">
        <v>0</v>
      </c>
      <c r="AE155" s="148">
        <v>0</v>
      </c>
      <c r="AF155" s="148">
        <v>0</v>
      </c>
      <c r="AG155" s="148">
        <v>0</v>
      </c>
      <c r="AH155" s="148">
        <v>0</v>
      </c>
      <c r="AI155" s="148">
        <v>0</v>
      </c>
      <c r="AJ155" s="148">
        <v>0</v>
      </c>
      <c r="AK155" s="148">
        <v>0</v>
      </c>
      <c r="AL155" s="148">
        <v>0</v>
      </c>
      <c r="AM155" s="148">
        <v>0</v>
      </c>
      <c r="AN155" s="148">
        <v>0</v>
      </c>
      <c r="AO155" s="148">
        <v>0</v>
      </c>
      <c r="AP155" s="148">
        <v>0</v>
      </c>
    </row>
    <row r="156" spans="1:42" ht="15.6" x14ac:dyDescent="0.3">
      <c r="A156" s="173" t="s">
        <v>714</v>
      </c>
      <c r="B156" s="172">
        <v>0</v>
      </c>
      <c r="C156" s="148">
        <v>0</v>
      </c>
      <c r="D156" s="148">
        <v>0</v>
      </c>
      <c r="E156" s="148">
        <v>0</v>
      </c>
      <c r="F156" s="148">
        <v>0</v>
      </c>
      <c r="G156" s="148">
        <v>0</v>
      </c>
      <c r="H156" s="148">
        <v>0</v>
      </c>
      <c r="I156" s="148">
        <v>0</v>
      </c>
      <c r="J156" s="148">
        <v>0</v>
      </c>
      <c r="K156" s="148">
        <v>0</v>
      </c>
      <c r="L156" s="148">
        <v>0</v>
      </c>
      <c r="M156" s="148">
        <v>0</v>
      </c>
      <c r="N156" s="148">
        <v>0</v>
      </c>
      <c r="O156" s="148">
        <v>0</v>
      </c>
      <c r="P156" s="148">
        <v>0</v>
      </c>
      <c r="Q156" s="148">
        <v>0</v>
      </c>
      <c r="R156" s="148">
        <v>0</v>
      </c>
      <c r="S156" s="148">
        <v>0</v>
      </c>
      <c r="T156" s="148">
        <v>0</v>
      </c>
      <c r="U156" s="148">
        <v>0</v>
      </c>
      <c r="V156" s="148">
        <v>0</v>
      </c>
      <c r="W156" s="148">
        <v>0</v>
      </c>
      <c r="X156" s="148">
        <v>0</v>
      </c>
      <c r="Y156" s="148">
        <v>0</v>
      </c>
      <c r="Z156" s="148">
        <v>0</v>
      </c>
      <c r="AA156" s="148">
        <v>0</v>
      </c>
      <c r="AB156" s="148">
        <v>0</v>
      </c>
      <c r="AC156" s="148">
        <v>0</v>
      </c>
      <c r="AD156" s="148">
        <v>0</v>
      </c>
      <c r="AE156" s="148">
        <v>0</v>
      </c>
      <c r="AF156" s="148">
        <v>0</v>
      </c>
      <c r="AG156" s="148">
        <v>0</v>
      </c>
      <c r="AH156" s="148">
        <v>0</v>
      </c>
      <c r="AI156" s="148">
        <v>0</v>
      </c>
      <c r="AJ156" s="148">
        <v>0</v>
      </c>
      <c r="AK156" s="148">
        <v>0</v>
      </c>
      <c r="AL156" s="148">
        <v>0</v>
      </c>
      <c r="AM156" s="148">
        <v>0</v>
      </c>
      <c r="AN156" s="148">
        <v>0</v>
      </c>
      <c r="AO156" s="148">
        <v>0</v>
      </c>
      <c r="AP156" s="148">
        <v>0</v>
      </c>
    </row>
    <row r="157" spans="1:42" ht="15.6" x14ac:dyDescent="0.3">
      <c r="A157" s="173" t="s">
        <v>715</v>
      </c>
      <c r="B157" s="172">
        <v>5</v>
      </c>
      <c r="C157" s="148">
        <v>0</v>
      </c>
      <c r="D157" s="148">
        <v>0</v>
      </c>
      <c r="E157" s="148">
        <v>0</v>
      </c>
      <c r="F157" s="148">
        <v>1</v>
      </c>
      <c r="G157" s="148">
        <v>0</v>
      </c>
      <c r="H157" s="148">
        <v>0</v>
      </c>
      <c r="I157" s="148">
        <v>0</v>
      </c>
      <c r="J157" s="148">
        <v>0</v>
      </c>
      <c r="K157" s="148">
        <v>0</v>
      </c>
      <c r="L157" s="148">
        <v>0</v>
      </c>
      <c r="M157" s="148">
        <v>0</v>
      </c>
      <c r="N157" s="148">
        <v>0</v>
      </c>
      <c r="O157" s="148">
        <v>0</v>
      </c>
      <c r="P157" s="148">
        <v>0</v>
      </c>
      <c r="Q157" s="148">
        <v>0</v>
      </c>
      <c r="R157" s="148">
        <v>0</v>
      </c>
      <c r="S157" s="148">
        <v>4</v>
      </c>
      <c r="T157" s="148">
        <v>0</v>
      </c>
      <c r="U157" s="148">
        <v>0</v>
      </c>
      <c r="V157" s="148">
        <v>0</v>
      </c>
      <c r="W157" s="148">
        <v>0</v>
      </c>
      <c r="X157" s="148">
        <v>0</v>
      </c>
      <c r="Y157" s="148">
        <v>0</v>
      </c>
      <c r="Z157" s="148">
        <v>0</v>
      </c>
      <c r="AA157" s="148">
        <v>0</v>
      </c>
      <c r="AB157" s="148">
        <v>0</v>
      </c>
      <c r="AC157" s="148">
        <v>0</v>
      </c>
      <c r="AD157" s="148">
        <v>0</v>
      </c>
      <c r="AE157" s="148">
        <v>0</v>
      </c>
      <c r="AF157" s="148">
        <v>0</v>
      </c>
      <c r="AG157" s="148">
        <v>0</v>
      </c>
      <c r="AH157" s="148">
        <v>0</v>
      </c>
      <c r="AI157" s="148">
        <v>0</v>
      </c>
      <c r="AJ157" s="148">
        <v>0</v>
      </c>
      <c r="AK157" s="148">
        <v>0</v>
      </c>
      <c r="AL157" s="148">
        <v>0</v>
      </c>
      <c r="AM157" s="148">
        <v>0</v>
      </c>
      <c r="AN157" s="148">
        <v>0</v>
      </c>
      <c r="AO157" s="148">
        <v>0</v>
      </c>
      <c r="AP157" s="148">
        <v>0</v>
      </c>
    </row>
    <row r="158" spans="1:42" ht="15.6" x14ac:dyDescent="0.3">
      <c r="A158" s="173" t="s">
        <v>716</v>
      </c>
      <c r="B158" s="172">
        <v>1</v>
      </c>
      <c r="C158" s="148">
        <v>0</v>
      </c>
      <c r="D158" s="148">
        <v>0</v>
      </c>
      <c r="E158" s="148">
        <v>0</v>
      </c>
      <c r="F158" s="148">
        <v>0</v>
      </c>
      <c r="G158" s="148">
        <v>0</v>
      </c>
      <c r="H158" s="148">
        <v>0</v>
      </c>
      <c r="I158" s="148">
        <v>0</v>
      </c>
      <c r="J158" s="148">
        <v>0</v>
      </c>
      <c r="K158" s="148">
        <v>0</v>
      </c>
      <c r="L158" s="148">
        <v>0</v>
      </c>
      <c r="M158" s="148">
        <v>0</v>
      </c>
      <c r="N158" s="148">
        <v>0</v>
      </c>
      <c r="O158" s="148">
        <v>0</v>
      </c>
      <c r="P158" s="148">
        <v>0</v>
      </c>
      <c r="Q158" s="148">
        <v>0</v>
      </c>
      <c r="R158" s="148">
        <v>0</v>
      </c>
      <c r="S158" s="148">
        <v>1</v>
      </c>
      <c r="T158" s="148">
        <v>0</v>
      </c>
      <c r="U158" s="148">
        <v>0</v>
      </c>
      <c r="V158" s="148">
        <v>0</v>
      </c>
      <c r="W158" s="148">
        <v>0</v>
      </c>
      <c r="X158" s="148">
        <v>0</v>
      </c>
      <c r="Y158" s="148">
        <v>0</v>
      </c>
      <c r="Z158" s="148">
        <v>0</v>
      </c>
      <c r="AA158" s="148">
        <v>0</v>
      </c>
      <c r="AB158" s="148">
        <v>0</v>
      </c>
      <c r="AC158" s="148">
        <v>0</v>
      </c>
      <c r="AD158" s="148">
        <v>0</v>
      </c>
      <c r="AE158" s="148">
        <v>0</v>
      </c>
      <c r="AF158" s="148">
        <v>0</v>
      </c>
      <c r="AG158" s="148">
        <v>0</v>
      </c>
      <c r="AH158" s="148">
        <v>0</v>
      </c>
      <c r="AI158" s="148">
        <v>0</v>
      </c>
      <c r="AJ158" s="148">
        <v>0</v>
      </c>
      <c r="AK158" s="148">
        <v>0</v>
      </c>
      <c r="AL158" s="148">
        <v>0</v>
      </c>
      <c r="AM158" s="148">
        <v>0</v>
      </c>
      <c r="AN158" s="148">
        <v>0</v>
      </c>
      <c r="AO158" s="148">
        <v>0</v>
      </c>
      <c r="AP158" s="148">
        <v>0</v>
      </c>
    </row>
    <row r="159" spans="1:42" ht="15.6" x14ac:dyDescent="0.3">
      <c r="A159" s="173" t="s">
        <v>607</v>
      </c>
      <c r="B159" s="172">
        <v>0</v>
      </c>
      <c r="C159" s="148">
        <v>0</v>
      </c>
      <c r="D159" s="148">
        <v>0</v>
      </c>
      <c r="E159" s="148">
        <v>0</v>
      </c>
      <c r="F159" s="148">
        <v>0</v>
      </c>
      <c r="G159" s="148">
        <v>0</v>
      </c>
      <c r="H159" s="148">
        <v>0</v>
      </c>
      <c r="I159" s="148">
        <v>0</v>
      </c>
      <c r="J159" s="148">
        <v>0</v>
      </c>
      <c r="K159" s="148">
        <v>0</v>
      </c>
      <c r="L159" s="148">
        <v>0</v>
      </c>
      <c r="M159" s="148">
        <v>0</v>
      </c>
      <c r="N159" s="148">
        <v>0</v>
      </c>
      <c r="O159" s="148">
        <v>0</v>
      </c>
      <c r="P159" s="148">
        <v>0</v>
      </c>
      <c r="Q159" s="148">
        <v>0</v>
      </c>
      <c r="R159" s="148">
        <v>0</v>
      </c>
      <c r="S159" s="148">
        <v>0</v>
      </c>
      <c r="T159" s="148">
        <v>0</v>
      </c>
      <c r="U159" s="148">
        <v>0</v>
      </c>
      <c r="V159" s="148">
        <v>0</v>
      </c>
      <c r="W159" s="148">
        <v>0</v>
      </c>
      <c r="X159" s="148">
        <v>0</v>
      </c>
      <c r="Y159" s="148">
        <v>0</v>
      </c>
      <c r="Z159" s="148">
        <v>0</v>
      </c>
      <c r="AA159" s="148">
        <v>0</v>
      </c>
      <c r="AB159" s="148">
        <v>0</v>
      </c>
      <c r="AC159" s="148">
        <v>0</v>
      </c>
      <c r="AD159" s="148">
        <v>0</v>
      </c>
      <c r="AE159" s="148">
        <v>0</v>
      </c>
      <c r="AF159" s="148">
        <v>0</v>
      </c>
      <c r="AG159" s="148">
        <v>0</v>
      </c>
      <c r="AH159" s="148">
        <v>0</v>
      </c>
      <c r="AI159" s="148">
        <v>0</v>
      </c>
      <c r="AJ159" s="148">
        <v>0</v>
      </c>
      <c r="AK159" s="148">
        <v>0</v>
      </c>
      <c r="AL159" s="148">
        <v>0</v>
      </c>
      <c r="AM159" s="148">
        <v>0</v>
      </c>
      <c r="AN159" s="148">
        <v>0</v>
      </c>
      <c r="AO159" s="148">
        <v>0</v>
      </c>
      <c r="AP159" s="148">
        <v>0</v>
      </c>
    </row>
    <row r="160" spans="1:42" ht="15.6" x14ac:dyDescent="0.3">
      <c r="A160" s="173" t="s">
        <v>626</v>
      </c>
      <c r="B160" s="172">
        <v>0</v>
      </c>
      <c r="C160" s="148">
        <v>0</v>
      </c>
      <c r="D160" s="148">
        <v>0</v>
      </c>
      <c r="E160" s="148">
        <v>0</v>
      </c>
      <c r="F160" s="148">
        <v>0</v>
      </c>
      <c r="G160" s="148">
        <v>0</v>
      </c>
      <c r="H160" s="148">
        <v>0</v>
      </c>
      <c r="I160" s="148">
        <v>0</v>
      </c>
      <c r="J160" s="148">
        <v>0</v>
      </c>
      <c r="K160" s="148">
        <v>0</v>
      </c>
      <c r="L160" s="148">
        <v>0</v>
      </c>
      <c r="M160" s="148">
        <v>0</v>
      </c>
      <c r="N160" s="148">
        <v>0</v>
      </c>
      <c r="O160" s="148">
        <v>0</v>
      </c>
      <c r="P160" s="148">
        <v>0</v>
      </c>
      <c r="Q160" s="148">
        <v>0</v>
      </c>
      <c r="R160" s="148">
        <v>0</v>
      </c>
      <c r="S160" s="148">
        <v>0</v>
      </c>
      <c r="T160" s="148">
        <v>0</v>
      </c>
      <c r="U160" s="148">
        <v>0</v>
      </c>
      <c r="V160" s="148">
        <v>0</v>
      </c>
      <c r="W160" s="148">
        <v>0</v>
      </c>
      <c r="X160" s="148">
        <v>0</v>
      </c>
      <c r="Y160" s="148">
        <v>0</v>
      </c>
      <c r="Z160" s="148">
        <v>0</v>
      </c>
      <c r="AA160" s="148">
        <v>0</v>
      </c>
      <c r="AB160" s="148">
        <v>0</v>
      </c>
      <c r="AC160" s="148">
        <v>0</v>
      </c>
      <c r="AD160" s="148">
        <v>0</v>
      </c>
      <c r="AE160" s="148">
        <v>0</v>
      </c>
      <c r="AF160" s="148">
        <v>0</v>
      </c>
      <c r="AG160" s="148">
        <v>0</v>
      </c>
      <c r="AH160" s="148">
        <v>0</v>
      </c>
      <c r="AI160" s="148">
        <v>0</v>
      </c>
      <c r="AJ160" s="148">
        <v>0</v>
      </c>
      <c r="AK160" s="148">
        <v>0</v>
      </c>
      <c r="AL160" s="148">
        <v>0</v>
      </c>
      <c r="AM160" s="148">
        <v>0</v>
      </c>
      <c r="AN160" s="148">
        <v>0</v>
      </c>
      <c r="AO160" s="148">
        <v>0</v>
      </c>
      <c r="AP160" s="148">
        <v>0</v>
      </c>
    </row>
    <row r="161" spans="1:42" ht="15.6" x14ac:dyDescent="0.3">
      <c r="A161" s="173" t="s">
        <v>305</v>
      </c>
      <c r="B161" s="172">
        <v>105</v>
      </c>
      <c r="C161" s="148">
        <v>0</v>
      </c>
      <c r="D161" s="148">
        <v>0</v>
      </c>
      <c r="E161" s="148">
        <v>0</v>
      </c>
      <c r="F161" s="148">
        <v>0</v>
      </c>
      <c r="G161" s="148">
        <v>0</v>
      </c>
      <c r="H161" s="148">
        <v>1</v>
      </c>
      <c r="I161" s="148">
        <v>0</v>
      </c>
      <c r="J161" s="148">
        <v>0</v>
      </c>
      <c r="K161" s="148">
        <v>0</v>
      </c>
      <c r="L161" s="148">
        <v>0</v>
      </c>
      <c r="M161" s="148">
        <v>0</v>
      </c>
      <c r="N161" s="148">
        <v>0</v>
      </c>
      <c r="O161" s="148">
        <v>0</v>
      </c>
      <c r="P161" s="148">
        <v>0</v>
      </c>
      <c r="Q161" s="148">
        <v>0</v>
      </c>
      <c r="R161" s="148">
        <v>1</v>
      </c>
      <c r="S161" s="148">
        <v>85</v>
      </c>
      <c r="T161" s="148">
        <v>0</v>
      </c>
      <c r="U161" s="148">
        <v>0</v>
      </c>
      <c r="V161" s="148">
        <v>0</v>
      </c>
      <c r="W161" s="148">
        <v>0</v>
      </c>
      <c r="X161" s="148">
        <v>0</v>
      </c>
      <c r="Y161" s="148">
        <v>0</v>
      </c>
      <c r="Z161" s="148">
        <v>0</v>
      </c>
      <c r="AA161" s="148">
        <v>0</v>
      </c>
      <c r="AB161" s="148">
        <v>0</v>
      </c>
      <c r="AC161" s="148">
        <v>6</v>
      </c>
      <c r="AD161" s="148">
        <v>0</v>
      </c>
      <c r="AE161" s="148">
        <v>0</v>
      </c>
      <c r="AF161" s="148">
        <v>0</v>
      </c>
      <c r="AG161" s="148">
        <v>4</v>
      </c>
      <c r="AH161" s="148">
        <v>0</v>
      </c>
      <c r="AI161" s="148">
        <v>0</v>
      </c>
      <c r="AJ161" s="148">
        <v>0</v>
      </c>
      <c r="AK161" s="148">
        <v>0</v>
      </c>
      <c r="AL161" s="148">
        <v>0</v>
      </c>
      <c r="AM161" s="148">
        <v>0</v>
      </c>
      <c r="AN161" s="148">
        <v>0</v>
      </c>
      <c r="AO161" s="148">
        <v>0</v>
      </c>
      <c r="AP161" s="148">
        <v>8</v>
      </c>
    </row>
    <row r="162" spans="1:42" ht="15.6" x14ac:dyDescent="0.3">
      <c r="A162" s="173" t="s">
        <v>586</v>
      </c>
      <c r="B162" s="172">
        <v>7</v>
      </c>
      <c r="C162" s="148">
        <v>0</v>
      </c>
      <c r="D162" s="148">
        <v>0</v>
      </c>
      <c r="E162" s="148">
        <v>0</v>
      </c>
      <c r="F162" s="148">
        <v>0</v>
      </c>
      <c r="G162" s="148">
        <v>0</v>
      </c>
      <c r="H162" s="148">
        <v>0</v>
      </c>
      <c r="I162" s="148">
        <v>0</v>
      </c>
      <c r="J162" s="148">
        <v>0</v>
      </c>
      <c r="K162" s="148">
        <v>0</v>
      </c>
      <c r="L162" s="148">
        <v>0</v>
      </c>
      <c r="M162" s="148">
        <v>0</v>
      </c>
      <c r="N162" s="148">
        <v>0</v>
      </c>
      <c r="O162" s="148">
        <v>0</v>
      </c>
      <c r="P162" s="148">
        <v>0</v>
      </c>
      <c r="Q162" s="148">
        <v>0</v>
      </c>
      <c r="R162" s="148">
        <v>0</v>
      </c>
      <c r="S162" s="148">
        <v>5</v>
      </c>
      <c r="T162" s="148">
        <v>0</v>
      </c>
      <c r="U162" s="148">
        <v>0</v>
      </c>
      <c r="V162" s="148">
        <v>0</v>
      </c>
      <c r="W162" s="148">
        <v>0</v>
      </c>
      <c r="X162" s="148">
        <v>0</v>
      </c>
      <c r="Y162" s="148">
        <v>0</v>
      </c>
      <c r="Z162" s="148">
        <v>0</v>
      </c>
      <c r="AA162" s="148">
        <v>0</v>
      </c>
      <c r="AB162" s="148">
        <v>0</v>
      </c>
      <c r="AC162" s="148">
        <v>1</v>
      </c>
      <c r="AD162" s="148">
        <v>0</v>
      </c>
      <c r="AE162" s="148">
        <v>0</v>
      </c>
      <c r="AF162" s="148">
        <v>0</v>
      </c>
      <c r="AG162" s="148">
        <v>0</v>
      </c>
      <c r="AH162" s="148">
        <v>1</v>
      </c>
      <c r="AI162" s="148">
        <v>0</v>
      </c>
      <c r="AJ162" s="148">
        <v>0</v>
      </c>
      <c r="AK162" s="148">
        <v>0</v>
      </c>
      <c r="AL162" s="148">
        <v>0</v>
      </c>
      <c r="AM162" s="148">
        <v>0</v>
      </c>
      <c r="AN162" s="148">
        <v>0</v>
      </c>
      <c r="AO162" s="148">
        <v>0</v>
      </c>
      <c r="AP162" s="148">
        <v>0</v>
      </c>
    </row>
    <row r="163" spans="1:42" ht="15.6" x14ac:dyDescent="0.3">
      <c r="A163" s="173" t="s">
        <v>498</v>
      </c>
      <c r="B163" s="172">
        <v>2</v>
      </c>
      <c r="C163" s="148">
        <v>0</v>
      </c>
      <c r="D163" s="148">
        <v>0</v>
      </c>
      <c r="E163" s="148">
        <v>0</v>
      </c>
      <c r="F163" s="148">
        <v>0</v>
      </c>
      <c r="G163" s="148">
        <v>0</v>
      </c>
      <c r="H163" s="148">
        <v>0</v>
      </c>
      <c r="I163" s="148">
        <v>0</v>
      </c>
      <c r="J163" s="148">
        <v>0</v>
      </c>
      <c r="K163" s="148">
        <v>0</v>
      </c>
      <c r="L163" s="148">
        <v>0</v>
      </c>
      <c r="M163" s="148">
        <v>0</v>
      </c>
      <c r="N163" s="148">
        <v>0</v>
      </c>
      <c r="O163" s="148">
        <v>0</v>
      </c>
      <c r="P163" s="148">
        <v>0</v>
      </c>
      <c r="Q163" s="148">
        <v>0</v>
      </c>
      <c r="R163" s="148">
        <v>0</v>
      </c>
      <c r="S163" s="148">
        <v>0</v>
      </c>
      <c r="T163" s="148">
        <v>0</v>
      </c>
      <c r="U163" s="148">
        <v>0</v>
      </c>
      <c r="V163" s="148">
        <v>0</v>
      </c>
      <c r="W163" s="148">
        <v>0</v>
      </c>
      <c r="X163" s="148">
        <v>0</v>
      </c>
      <c r="Y163" s="148">
        <v>0</v>
      </c>
      <c r="Z163" s="148">
        <v>0</v>
      </c>
      <c r="AA163" s="148">
        <v>0</v>
      </c>
      <c r="AB163" s="148">
        <v>0</v>
      </c>
      <c r="AC163" s="148">
        <v>0</v>
      </c>
      <c r="AD163" s="148">
        <v>0</v>
      </c>
      <c r="AE163" s="148">
        <v>0</v>
      </c>
      <c r="AF163" s="148">
        <v>0</v>
      </c>
      <c r="AG163" s="148">
        <v>2</v>
      </c>
      <c r="AH163" s="148">
        <v>0</v>
      </c>
      <c r="AI163" s="148">
        <v>0</v>
      </c>
      <c r="AJ163" s="148">
        <v>0</v>
      </c>
      <c r="AK163" s="148">
        <v>0</v>
      </c>
      <c r="AL163" s="148">
        <v>0</v>
      </c>
      <c r="AM163" s="148">
        <v>0</v>
      </c>
      <c r="AN163" s="148">
        <v>0</v>
      </c>
      <c r="AO163" s="148">
        <v>0</v>
      </c>
      <c r="AP163" s="148">
        <v>0</v>
      </c>
    </row>
    <row r="164" spans="1:42" ht="15.6" x14ac:dyDescent="0.3">
      <c r="A164" s="173" t="s">
        <v>585</v>
      </c>
      <c r="B164" s="172">
        <v>0</v>
      </c>
      <c r="C164" s="148">
        <v>0</v>
      </c>
      <c r="D164" s="148">
        <v>0</v>
      </c>
      <c r="E164" s="148">
        <v>0</v>
      </c>
      <c r="F164" s="148">
        <v>0</v>
      </c>
      <c r="G164" s="148">
        <v>0</v>
      </c>
      <c r="H164" s="148">
        <v>0</v>
      </c>
      <c r="I164" s="148">
        <v>0</v>
      </c>
      <c r="J164" s="148">
        <v>0</v>
      </c>
      <c r="K164" s="148">
        <v>0</v>
      </c>
      <c r="L164" s="148">
        <v>0</v>
      </c>
      <c r="M164" s="148">
        <v>0</v>
      </c>
      <c r="N164" s="148">
        <v>0</v>
      </c>
      <c r="O164" s="148">
        <v>0</v>
      </c>
      <c r="P164" s="148">
        <v>0</v>
      </c>
      <c r="Q164" s="148">
        <v>0</v>
      </c>
      <c r="R164" s="148">
        <v>0</v>
      </c>
      <c r="S164" s="148">
        <v>0</v>
      </c>
      <c r="T164" s="148">
        <v>0</v>
      </c>
      <c r="U164" s="148">
        <v>0</v>
      </c>
      <c r="V164" s="148">
        <v>0</v>
      </c>
      <c r="W164" s="148">
        <v>0</v>
      </c>
      <c r="X164" s="148">
        <v>0</v>
      </c>
      <c r="Y164" s="148">
        <v>0</v>
      </c>
      <c r="Z164" s="148">
        <v>0</v>
      </c>
      <c r="AA164" s="148">
        <v>0</v>
      </c>
      <c r="AB164" s="148">
        <v>0</v>
      </c>
      <c r="AC164" s="148">
        <v>0</v>
      </c>
      <c r="AD164" s="148">
        <v>0</v>
      </c>
      <c r="AE164" s="148">
        <v>0</v>
      </c>
      <c r="AF164" s="148">
        <v>0</v>
      </c>
      <c r="AG164" s="148">
        <v>0</v>
      </c>
      <c r="AH164" s="148">
        <v>0</v>
      </c>
      <c r="AI164" s="148">
        <v>0</v>
      </c>
      <c r="AJ164" s="148">
        <v>0</v>
      </c>
      <c r="AK164" s="148">
        <v>0</v>
      </c>
      <c r="AL164" s="148">
        <v>0</v>
      </c>
      <c r="AM164" s="148">
        <v>0</v>
      </c>
      <c r="AN164" s="148">
        <v>0</v>
      </c>
      <c r="AO164" s="148">
        <v>0</v>
      </c>
      <c r="AP164" s="148">
        <v>0</v>
      </c>
    </row>
    <row r="165" spans="1:42" ht="15.6" x14ac:dyDescent="0.3">
      <c r="A165" s="173" t="s">
        <v>500</v>
      </c>
      <c r="B165" s="172">
        <v>2</v>
      </c>
      <c r="C165" s="148">
        <v>0</v>
      </c>
      <c r="D165" s="148">
        <v>0</v>
      </c>
      <c r="E165" s="148">
        <v>0</v>
      </c>
      <c r="F165" s="148">
        <v>0</v>
      </c>
      <c r="G165" s="148">
        <v>0</v>
      </c>
      <c r="H165" s="148">
        <v>0</v>
      </c>
      <c r="I165" s="148">
        <v>0</v>
      </c>
      <c r="J165" s="148">
        <v>0</v>
      </c>
      <c r="K165" s="148">
        <v>0</v>
      </c>
      <c r="L165" s="148">
        <v>0</v>
      </c>
      <c r="M165" s="148">
        <v>0</v>
      </c>
      <c r="N165" s="148">
        <v>0</v>
      </c>
      <c r="O165" s="148">
        <v>0</v>
      </c>
      <c r="P165" s="148">
        <v>0</v>
      </c>
      <c r="Q165" s="148">
        <v>0</v>
      </c>
      <c r="R165" s="148">
        <v>0</v>
      </c>
      <c r="S165" s="148">
        <v>2</v>
      </c>
      <c r="T165" s="148">
        <v>0</v>
      </c>
      <c r="U165" s="148">
        <v>0</v>
      </c>
      <c r="V165" s="148">
        <v>0</v>
      </c>
      <c r="W165" s="148">
        <v>0</v>
      </c>
      <c r="X165" s="148">
        <v>0</v>
      </c>
      <c r="Y165" s="148">
        <v>0</v>
      </c>
      <c r="Z165" s="148">
        <v>0</v>
      </c>
      <c r="AA165" s="148">
        <v>0</v>
      </c>
      <c r="AB165" s="148">
        <v>0</v>
      </c>
      <c r="AC165" s="148">
        <v>0</v>
      </c>
      <c r="AD165" s="148">
        <v>0</v>
      </c>
      <c r="AE165" s="148">
        <v>0</v>
      </c>
      <c r="AF165" s="148">
        <v>0</v>
      </c>
      <c r="AG165" s="148">
        <v>0</v>
      </c>
      <c r="AH165" s="148">
        <v>0</v>
      </c>
      <c r="AI165" s="148">
        <v>0</v>
      </c>
      <c r="AJ165" s="148">
        <v>0</v>
      </c>
      <c r="AK165" s="148">
        <v>0</v>
      </c>
      <c r="AL165" s="148">
        <v>0</v>
      </c>
      <c r="AM165" s="148">
        <v>0</v>
      </c>
      <c r="AN165" s="148">
        <v>0</v>
      </c>
      <c r="AO165" s="148">
        <v>0</v>
      </c>
      <c r="AP165" s="148">
        <v>0</v>
      </c>
    </row>
    <row r="166" spans="1:42" ht="15.6" x14ac:dyDescent="0.3">
      <c r="A166" s="173" t="s">
        <v>717</v>
      </c>
      <c r="B166" s="172">
        <v>0</v>
      </c>
      <c r="C166" s="148">
        <v>0</v>
      </c>
      <c r="D166" s="148">
        <v>0</v>
      </c>
      <c r="E166" s="148">
        <v>0</v>
      </c>
      <c r="F166" s="148">
        <v>0</v>
      </c>
      <c r="G166" s="148">
        <v>0</v>
      </c>
      <c r="H166" s="148">
        <v>0</v>
      </c>
      <c r="I166" s="148">
        <v>0</v>
      </c>
      <c r="J166" s="148">
        <v>0</v>
      </c>
      <c r="K166" s="148">
        <v>0</v>
      </c>
      <c r="L166" s="148">
        <v>0</v>
      </c>
      <c r="M166" s="148">
        <v>0</v>
      </c>
      <c r="N166" s="148">
        <v>0</v>
      </c>
      <c r="O166" s="148">
        <v>0</v>
      </c>
      <c r="P166" s="148">
        <v>0</v>
      </c>
      <c r="Q166" s="148">
        <v>0</v>
      </c>
      <c r="R166" s="148">
        <v>0</v>
      </c>
      <c r="S166" s="148">
        <v>0</v>
      </c>
      <c r="T166" s="148">
        <v>0</v>
      </c>
      <c r="U166" s="148">
        <v>0</v>
      </c>
      <c r="V166" s="148">
        <v>0</v>
      </c>
      <c r="W166" s="148">
        <v>0</v>
      </c>
      <c r="X166" s="148">
        <v>0</v>
      </c>
      <c r="Y166" s="148">
        <v>0</v>
      </c>
      <c r="Z166" s="148">
        <v>0</v>
      </c>
      <c r="AA166" s="148">
        <v>0</v>
      </c>
      <c r="AB166" s="148">
        <v>0</v>
      </c>
      <c r="AC166" s="148">
        <v>0</v>
      </c>
      <c r="AD166" s="148">
        <v>0</v>
      </c>
      <c r="AE166" s="148">
        <v>0</v>
      </c>
      <c r="AF166" s="148">
        <v>0</v>
      </c>
      <c r="AG166" s="148">
        <v>0</v>
      </c>
      <c r="AH166" s="148">
        <v>0</v>
      </c>
      <c r="AI166" s="148">
        <v>0</v>
      </c>
      <c r="AJ166" s="148">
        <v>0</v>
      </c>
      <c r="AK166" s="148">
        <v>0</v>
      </c>
      <c r="AL166" s="148">
        <v>0</v>
      </c>
      <c r="AM166" s="148">
        <v>0</v>
      </c>
      <c r="AN166" s="148">
        <v>0</v>
      </c>
      <c r="AO166" s="148">
        <v>0</v>
      </c>
      <c r="AP166" s="148">
        <v>0</v>
      </c>
    </row>
    <row r="167" spans="1:42" ht="15.6" x14ac:dyDescent="0.3">
      <c r="A167" s="173" t="s">
        <v>584</v>
      </c>
      <c r="B167" s="172">
        <v>4</v>
      </c>
      <c r="C167" s="148">
        <v>0</v>
      </c>
      <c r="D167" s="148">
        <v>0</v>
      </c>
      <c r="E167" s="148">
        <v>0</v>
      </c>
      <c r="F167" s="148">
        <v>0</v>
      </c>
      <c r="G167" s="148">
        <v>0</v>
      </c>
      <c r="H167" s="148">
        <v>0</v>
      </c>
      <c r="I167" s="148">
        <v>0</v>
      </c>
      <c r="J167" s="148">
        <v>0</v>
      </c>
      <c r="K167" s="148">
        <v>0</v>
      </c>
      <c r="L167" s="148">
        <v>0</v>
      </c>
      <c r="M167" s="148">
        <v>0</v>
      </c>
      <c r="N167" s="148">
        <v>0</v>
      </c>
      <c r="O167" s="148">
        <v>0</v>
      </c>
      <c r="P167" s="148">
        <v>0</v>
      </c>
      <c r="Q167" s="148">
        <v>0</v>
      </c>
      <c r="R167" s="148">
        <v>0</v>
      </c>
      <c r="S167" s="148">
        <v>3</v>
      </c>
      <c r="T167" s="148">
        <v>0</v>
      </c>
      <c r="U167" s="148">
        <v>0</v>
      </c>
      <c r="V167" s="148">
        <v>0</v>
      </c>
      <c r="W167" s="148">
        <v>0</v>
      </c>
      <c r="X167" s="148">
        <v>0</v>
      </c>
      <c r="Y167" s="148">
        <v>0</v>
      </c>
      <c r="Z167" s="148">
        <v>0</v>
      </c>
      <c r="AA167" s="148">
        <v>0</v>
      </c>
      <c r="AB167" s="148">
        <v>0</v>
      </c>
      <c r="AC167" s="148">
        <v>0</v>
      </c>
      <c r="AD167" s="148">
        <v>0</v>
      </c>
      <c r="AE167" s="148">
        <v>0</v>
      </c>
      <c r="AF167" s="148">
        <v>0</v>
      </c>
      <c r="AG167" s="148">
        <v>0</v>
      </c>
      <c r="AH167" s="148">
        <v>0</v>
      </c>
      <c r="AI167" s="148">
        <v>0</v>
      </c>
      <c r="AJ167" s="148">
        <v>0</v>
      </c>
      <c r="AK167" s="148">
        <v>0</v>
      </c>
      <c r="AL167" s="148">
        <v>0</v>
      </c>
      <c r="AM167" s="148">
        <v>0</v>
      </c>
      <c r="AN167" s="148">
        <v>0</v>
      </c>
      <c r="AO167" s="148">
        <v>0</v>
      </c>
      <c r="AP167" s="148">
        <v>1</v>
      </c>
    </row>
    <row r="168" spans="1:42" ht="15.6" x14ac:dyDescent="0.3">
      <c r="A168" s="173" t="s">
        <v>512</v>
      </c>
      <c r="B168" s="172">
        <v>7</v>
      </c>
      <c r="C168" s="148">
        <v>0</v>
      </c>
      <c r="D168" s="148">
        <v>0</v>
      </c>
      <c r="E168" s="148">
        <v>0</v>
      </c>
      <c r="F168" s="148">
        <v>0</v>
      </c>
      <c r="G168" s="148">
        <v>0</v>
      </c>
      <c r="H168" s="148">
        <v>0</v>
      </c>
      <c r="I168" s="148">
        <v>0</v>
      </c>
      <c r="J168" s="148">
        <v>0</v>
      </c>
      <c r="K168" s="148">
        <v>0</v>
      </c>
      <c r="L168" s="148">
        <v>0</v>
      </c>
      <c r="M168" s="148">
        <v>0</v>
      </c>
      <c r="N168" s="148">
        <v>0</v>
      </c>
      <c r="O168" s="148">
        <v>0</v>
      </c>
      <c r="P168" s="148">
        <v>0</v>
      </c>
      <c r="Q168" s="148">
        <v>0</v>
      </c>
      <c r="R168" s="148">
        <v>0</v>
      </c>
      <c r="S168" s="148">
        <v>5</v>
      </c>
      <c r="T168" s="148">
        <v>0</v>
      </c>
      <c r="U168" s="148">
        <v>0</v>
      </c>
      <c r="V168" s="148">
        <v>0</v>
      </c>
      <c r="W168" s="148">
        <v>0</v>
      </c>
      <c r="X168" s="148">
        <v>0</v>
      </c>
      <c r="Y168" s="148">
        <v>0</v>
      </c>
      <c r="Z168" s="148">
        <v>0</v>
      </c>
      <c r="AA168" s="148">
        <v>0</v>
      </c>
      <c r="AB168" s="148">
        <v>0</v>
      </c>
      <c r="AC168" s="148">
        <v>1</v>
      </c>
      <c r="AD168" s="148">
        <v>0</v>
      </c>
      <c r="AE168" s="148">
        <v>0</v>
      </c>
      <c r="AF168" s="148">
        <v>0</v>
      </c>
      <c r="AG168" s="148">
        <v>1</v>
      </c>
      <c r="AH168" s="148">
        <v>0</v>
      </c>
      <c r="AI168" s="148">
        <v>0</v>
      </c>
      <c r="AJ168" s="148">
        <v>0</v>
      </c>
      <c r="AK168" s="148">
        <v>0</v>
      </c>
      <c r="AL168" s="148">
        <v>0</v>
      </c>
      <c r="AM168" s="148">
        <v>0</v>
      </c>
      <c r="AN168" s="148">
        <v>0</v>
      </c>
      <c r="AO168" s="148">
        <v>0</v>
      </c>
      <c r="AP168" s="148">
        <v>0</v>
      </c>
    </row>
    <row r="169" spans="1:42" ht="15.6" x14ac:dyDescent="0.3">
      <c r="A169" s="173" t="s">
        <v>619</v>
      </c>
      <c r="B169" s="172">
        <v>17</v>
      </c>
      <c r="C169" s="148">
        <v>0</v>
      </c>
      <c r="D169" s="148">
        <v>0</v>
      </c>
      <c r="E169" s="148">
        <v>0</v>
      </c>
      <c r="F169" s="148">
        <v>0</v>
      </c>
      <c r="G169" s="148">
        <v>0</v>
      </c>
      <c r="H169" s="148">
        <v>0</v>
      </c>
      <c r="I169" s="148">
        <v>0</v>
      </c>
      <c r="J169" s="148">
        <v>0</v>
      </c>
      <c r="K169" s="148">
        <v>0</v>
      </c>
      <c r="L169" s="148">
        <v>0</v>
      </c>
      <c r="M169" s="148">
        <v>0</v>
      </c>
      <c r="N169" s="148">
        <v>0</v>
      </c>
      <c r="O169" s="148">
        <v>0</v>
      </c>
      <c r="P169" s="148">
        <v>2</v>
      </c>
      <c r="Q169" s="148">
        <v>0</v>
      </c>
      <c r="R169" s="148">
        <v>0</v>
      </c>
      <c r="S169" s="148">
        <v>5</v>
      </c>
      <c r="T169" s="148">
        <v>0</v>
      </c>
      <c r="U169" s="148">
        <v>0</v>
      </c>
      <c r="V169" s="148">
        <v>0</v>
      </c>
      <c r="W169" s="148">
        <v>0</v>
      </c>
      <c r="X169" s="148">
        <v>0</v>
      </c>
      <c r="Y169" s="148">
        <v>0</v>
      </c>
      <c r="Z169" s="148">
        <v>0</v>
      </c>
      <c r="AA169" s="148">
        <v>0</v>
      </c>
      <c r="AB169" s="148">
        <v>0</v>
      </c>
      <c r="AC169" s="148">
        <v>6</v>
      </c>
      <c r="AD169" s="148">
        <v>0</v>
      </c>
      <c r="AE169" s="148">
        <v>0</v>
      </c>
      <c r="AF169" s="148">
        <v>0</v>
      </c>
      <c r="AG169" s="148">
        <v>2</v>
      </c>
      <c r="AH169" s="148">
        <v>0</v>
      </c>
      <c r="AI169" s="148">
        <v>0</v>
      </c>
      <c r="AJ169" s="148">
        <v>2</v>
      </c>
      <c r="AK169" s="148">
        <v>0</v>
      </c>
      <c r="AL169" s="148">
        <v>0</v>
      </c>
      <c r="AM169" s="148">
        <v>0</v>
      </c>
      <c r="AN169" s="148">
        <v>0</v>
      </c>
      <c r="AO169" s="148">
        <v>0</v>
      </c>
      <c r="AP169" s="148">
        <v>0</v>
      </c>
    </row>
    <row r="170" spans="1:42" ht="15.6" x14ac:dyDescent="0.3">
      <c r="A170" s="173" t="s">
        <v>304</v>
      </c>
      <c r="B170" s="172">
        <v>44</v>
      </c>
      <c r="C170" s="148">
        <v>0</v>
      </c>
      <c r="D170" s="148">
        <v>0</v>
      </c>
      <c r="E170" s="148">
        <v>0</v>
      </c>
      <c r="F170" s="148">
        <v>0</v>
      </c>
      <c r="G170" s="148">
        <v>0</v>
      </c>
      <c r="H170" s="148">
        <v>2</v>
      </c>
      <c r="I170" s="148">
        <v>0</v>
      </c>
      <c r="J170" s="148">
        <v>2</v>
      </c>
      <c r="K170" s="148">
        <v>0</v>
      </c>
      <c r="L170" s="148">
        <v>0</v>
      </c>
      <c r="M170" s="148">
        <v>0</v>
      </c>
      <c r="N170" s="148">
        <v>0</v>
      </c>
      <c r="O170" s="148">
        <v>1</v>
      </c>
      <c r="P170" s="148">
        <v>0</v>
      </c>
      <c r="Q170" s="148">
        <v>1</v>
      </c>
      <c r="R170" s="148">
        <v>0</v>
      </c>
      <c r="S170" s="148">
        <v>22</v>
      </c>
      <c r="T170" s="148">
        <v>1</v>
      </c>
      <c r="U170" s="148">
        <v>0</v>
      </c>
      <c r="V170" s="148">
        <v>0</v>
      </c>
      <c r="W170" s="148">
        <v>0</v>
      </c>
      <c r="X170" s="148">
        <v>0</v>
      </c>
      <c r="Y170" s="148">
        <v>0</v>
      </c>
      <c r="Z170" s="148">
        <v>0</v>
      </c>
      <c r="AA170" s="148">
        <v>0</v>
      </c>
      <c r="AB170" s="148">
        <v>0</v>
      </c>
      <c r="AC170" s="148">
        <v>2</v>
      </c>
      <c r="AD170" s="148">
        <v>0</v>
      </c>
      <c r="AE170" s="148">
        <v>0</v>
      </c>
      <c r="AF170" s="148">
        <v>0</v>
      </c>
      <c r="AG170" s="148">
        <v>8</v>
      </c>
      <c r="AH170" s="148">
        <v>1</v>
      </c>
      <c r="AI170" s="148">
        <v>0</v>
      </c>
      <c r="AJ170" s="148">
        <v>0</v>
      </c>
      <c r="AK170" s="148">
        <v>0</v>
      </c>
      <c r="AL170" s="148">
        <v>1</v>
      </c>
      <c r="AM170" s="148">
        <v>0</v>
      </c>
      <c r="AN170" s="148">
        <v>0</v>
      </c>
      <c r="AO170" s="148">
        <v>0</v>
      </c>
      <c r="AP170" s="148">
        <v>3</v>
      </c>
    </row>
    <row r="171" spans="1:42" ht="15.6" x14ac:dyDescent="0.3">
      <c r="A171" s="173" t="s">
        <v>718</v>
      </c>
      <c r="B171" s="172">
        <v>0</v>
      </c>
      <c r="C171" s="148">
        <v>0</v>
      </c>
      <c r="D171" s="148">
        <v>0</v>
      </c>
      <c r="E171" s="148">
        <v>0</v>
      </c>
      <c r="F171" s="148">
        <v>0</v>
      </c>
      <c r="G171" s="148">
        <v>0</v>
      </c>
      <c r="H171" s="148">
        <v>0</v>
      </c>
      <c r="I171" s="148">
        <v>0</v>
      </c>
      <c r="J171" s="148">
        <v>0</v>
      </c>
      <c r="K171" s="148">
        <v>0</v>
      </c>
      <c r="L171" s="148">
        <v>0</v>
      </c>
      <c r="M171" s="148">
        <v>0</v>
      </c>
      <c r="N171" s="148">
        <v>0</v>
      </c>
      <c r="O171" s="148">
        <v>0</v>
      </c>
      <c r="P171" s="148">
        <v>0</v>
      </c>
      <c r="Q171" s="148">
        <v>0</v>
      </c>
      <c r="R171" s="148">
        <v>0</v>
      </c>
      <c r="S171" s="148">
        <v>0</v>
      </c>
      <c r="T171" s="148">
        <v>0</v>
      </c>
      <c r="U171" s="148">
        <v>0</v>
      </c>
      <c r="V171" s="148">
        <v>0</v>
      </c>
      <c r="W171" s="148">
        <v>0</v>
      </c>
      <c r="X171" s="148">
        <v>0</v>
      </c>
      <c r="Y171" s="148">
        <v>0</v>
      </c>
      <c r="Z171" s="148">
        <v>0</v>
      </c>
      <c r="AA171" s="148">
        <v>0</v>
      </c>
      <c r="AB171" s="148">
        <v>0</v>
      </c>
      <c r="AC171" s="148">
        <v>0</v>
      </c>
      <c r="AD171" s="148">
        <v>0</v>
      </c>
      <c r="AE171" s="148">
        <v>0</v>
      </c>
      <c r="AF171" s="148">
        <v>0</v>
      </c>
      <c r="AG171" s="148">
        <v>0</v>
      </c>
      <c r="AH171" s="148">
        <v>0</v>
      </c>
      <c r="AI171" s="148">
        <v>0</v>
      </c>
      <c r="AJ171" s="148">
        <v>0</v>
      </c>
      <c r="AK171" s="148">
        <v>0</v>
      </c>
      <c r="AL171" s="148">
        <v>0</v>
      </c>
      <c r="AM171" s="148">
        <v>0</v>
      </c>
      <c r="AN171" s="148">
        <v>0</v>
      </c>
      <c r="AO171" s="148">
        <v>0</v>
      </c>
      <c r="AP171" s="148">
        <v>0</v>
      </c>
    </row>
    <row r="172" spans="1:42" ht="15.6" x14ac:dyDescent="0.3">
      <c r="A172" s="173" t="s">
        <v>504</v>
      </c>
      <c r="B172" s="172">
        <v>2</v>
      </c>
      <c r="C172" s="148">
        <v>0</v>
      </c>
      <c r="D172" s="148">
        <v>0</v>
      </c>
      <c r="E172" s="148">
        <v>0</v>
      </c>
      <c r="F172" s="148">
        <v>0</v>
      </c>
      <c r="G172" s="148">
        <v>0</v>
      </c>
      <c r="H172" s="148">
        <v>0</v>
      </c>
      <c r="I172" s="148">
        <v>0</v>
      </c>
      <c r="J172" s="148">
        <v>0</v>
      </c>
      <c r="K172" s="148">
        <v>0</v>
      </c>
      <c r="L172" s="148">
        <v>0</v>
      </c>
      <c r="M172" s="148">
        <v>0</v>
      </c>
      <c r="N172" s="148">
        <v>0</v>
      </c>
      <c r="O172" s="148">
        <v>0</v>
      </c>
      <c r="P172" s="148">
        <v>0</v>
      </c>
      <c r="Q172" s="148">
        <v>0</v>
      </c>
      <c r="R172" s="148">
        <v>0</v>
      </c>
      <c r="S172" s="148">
        <v>1</v>
      </c>
      <c r="T172" s="148">
        <v>0</v>
      </c>
      <c r="U172" s="148">
        <v>0</v>
      </c>
      <c r="V172" s="148">
        <v>0</v>
      </c>
      <c r="W172" s="148">
        <v>0</v>
      </c>
      <c r="X172" s="148">
        <v>0</v>
      </c>
      <c r="Y172" s="148">
        <v>0</v>
      </c>
      <c r="Z172" s="148">
        <v>0</v>
      </c>
      <c r="AA172" s="148">
        <v>0</v>
      </c>
      <c r="AB172" s="148">
        <v>0</v>
      </c>
      <c r="AC172" s="148">
        <v>0</v>
      </c>
      <c r="AD172" s="148">
        <v>0</v>
      </c>
      <c r="AE172" s="148">
        <v>0</v>
      </c>
      <c r="AF172" s="148">
        <v>0</v>
      </c>
      <c r="AG172" s="148">
        <v>1</v>
      </c>
      <c r="AH172" s="148">
        <v>0</v>
      </c>
      <c r="AI172" s="148">
        <v>0</v>
      </c>
      <c r="AJ172" s="148">
        <v>0</v>
      </c>
      <c r="AK172" s="148">
        <v>0</v>
      </c>
      <c r="AL172" s="148">
        <v>0</v>
      </c>
      <c r="AM172" s="148">
        <v>0</v>
      </c>
      <c r="AN172" s="148">
        <v>0</v>
      </c>
      <c r="AO172" s="148">
        <v>0</v>
      </c>
      <c r="AP172" s="148">
        <v>0</v>
      </c>
    </row>
    <row r="173" spans="1:42" ht="15.6" x14ac:dyDescent="0.3">
      <c r="A173" s="173" t="s">
        <v>719</v>
      </c>
      <c r="B173" s="172">
        <v>17</v>
      </c>
      <c r="C173" s="148">
        <v>0</v>
      </c>
      <c r="D173" s="148">
        <v>0</v>
      </c>
      <c r="E173" s="148">
        <v>0</v>
      </c>
      <c r="F173" s="148">
        <v>0</v>
      </c>
      <c r="G173" s="148">
        <v>0</v>
      </c>
      <c r="H173" s="148">
        <v>0</v>
      </c>
      <c r="I173" s="148">
        <v>0</v>
      </c>
      <c r="J173" s="148">
        <v>0</v>
      </c>
      <c r="K173" s="148">
        <v>0</v>
      </c>
      <c r="L173" s="148">
        <v>0</v>
      </c>
      <c r="M173" s="148">
        <v>0</v>
      </c>
      <c r="N173" s="148">
        <v>0</v>
      </c>
      <c r="O173" s="148">
        <v>0</v>
      </c>
      <c r="P173" s="148">
        <v>0</v>
      </c>
      <c r="Q173" s="148">
        <v>0</v>
      </c>
      <c r="R173" s="148">
        <v>0</v>
      </c>
      <c r="S173" s="148">
        <v>12</v>
      </c>
      <c r="T173" s="148">
        <v>0</v>
      </c>
      <c r="U173" s="148">
        <v>0</v>
      </c>
      <c r="V173" s="148">
        <v>0</v>
      </c>
      <c r="W173" s="148">
        <v>0</v>
      </c>
      <c r="X173" s="148">
        <v>0</v>
      </c>
      <c r="Y173" s="148">
        <v>0</v>
      </c>
      <c r="Z173" s="148">
        <v>0</v>
      </c>
      <c r="AA173" s="148">
        <v>0</v>
      </c>
      <c r="AB173" s="148">
        <v>0</v>
      </c>
      <c r="AC173" s="148">
        <v>0</v>
      </c>
      <c r="AD173" s="148">
        <v>0</v>
      </c>
      <c r="AE173" s="148">
        <v>0</v>
      </c>
      <c r="AF173" s="148">
        <v>0</v>
      </c>
      <c r="AG173" s="148">
        <v>3</v>
      </c>
      <c r="AH173" s="148">
        <v>1</v>
      </c>
      <c r="AI173" s="148">
        <v>0</v>
      </c>
      <c r="AJ173" s="148">
        <v>0</v>
      </c>
      <c r="AK173" s="148">
        <v>0</v>
      </c>
      <c r="AL173" s="148">
        <v>0</v>
      </c>
      <c r="AM173" s="148">
        <v>0</v>
      </c>
      <c r="AN173" s="148">
        <v>0</v>
      </c>
      <c r="AO173" s="148">
        <v>0</v>
      </c>
      <c r="AP173" s="148">
        <v>1</v>
      </c>
    </row>
    <row r="174" spans="1:42" ht="15.6" x14ac:dyDescent="0.3">
      <c r="A174" s="173" t="s">
        <v>553</v>
      </c>
      <c r="B174" s="172">
        <v>15</v>
      </c>
      <c r="C174" s="148">
        <v>0</v>
      </c>
      <c r="D174" s="148">
        <v>0</v>
      </c>
      <c r="E174" s="148">
        <v>0</v>
      </c>
      <c r="F174" s="148">
        <v>0</v>
      </c>
      <c r="G174" s="148">
        <v>0</v>
      </c>
      <c r="H174" s="148">
        <v>0</v>
      </c>
      <c r="I174" s="148">
        <v>0</v>
      </c>
      <c r="J174" s="148">
        <v>0</v>
      </c>
      <c r="K174" s="148">
        <v>0</v>
      </c>
      <c r="L174" s="148">
        <v>0</v>
      </c>
      <c r="M174" s="148">
        <v>0</v>
      </c>
      <c r="N174" s="148">
        <v>0</v>
      </c>
      <c r="O174" s="148">
        <v>0</v>
      </c>
      <c r="P174" s="148">
        <v>0</v>
      </c>
      <c r="Q174" s="148">
        <v>0</v>
      </c>
      <c r="R174" s="148">
        <v>0</v>
      </c>
      <c r="S174" s="148">
        <v>6</v>
      </c>
      <c r="T174" s="148">
        <v>0</v>
      </c>
      <c r="U174" s="148">
        <v>0</v>
      </c>
      <c r="V174" s="148">
        <v>0</v>
      </c>
      <c r="W174" s="148">
        <v>0</v>
      </c>
      <c r="X174" s="148">
        <v>0</v>
      </c>
      <c r="Y174" s="148">
        <v>0</v>
      </c>
      <c r="Z174" s="148">
        <v>0</v>
      </c>
      <c r="AA174" s="148">
        <v>0</v>
      </c>
      <c r="AB174" s="148">
        <v>0</v>
      </c>
      <c r="AC174" s="148">
        <v>2</v>
      </c>
      <c r="AD174" s="148">
        <v>0</v>
      </c>
      <c r="AE174" s="148">
        <v>0</v>
      </c>
      <c r="AF174" s="148">
        <v>0</v>
      </c>
      <c r="AG174" s="148">
        <v>5</v>
      </c>
      <c r="AH174" s="148">
        <v>0</v>
      </c>
      <c r="AI174" s="148">
        <v>0</v>
      </c>
      <c r="AJ174" s="148">
        <v>1</v>
      </c>
      <c r="AK174" s="148">
        <v>0</v>
      </c>
      <c r="AL174" s="148">
        <v>0</v>
      </c>
      <c r="AM174" s="148">
        <v>0</v>
      </c>
      <c r="AN174" s="148">
        <v>0</v>
      </c>
      <c r="AO174" s="148">
        <v>0</v>
      </c>
      <c r="AP174" s="148">
        <v>1</v>
      </c>
    </row>
    <row r="175" spans="1:42" ht="15.6" x14ac:dyDescent="0.3">
      <c r="A175" s="173" t="s">
        <v>720</v>
      </c>
      <c r="B175" s="172">
        <v>0</v>
      </c>
      <c r="C175" s="148">
        <v>0</v>
      </c>
      <c r="D175" s="148">
        <v>0</v>
      </c>
      <c r="E175" s="148">
        <v>0</v>
      </c>
      <c r="F175" s="148">
        <v>0</v>
      </c>
      <c r="G175" s="148">
        <v>0</v>
      </c>
      <c r="H175" s="148">
        <v>0</v>
      </c>
      <c r="I175" s="148">
        <v>0</v>
      </c>
      <c r="J175" s="148">
        <v>0</v>
      </c>
      <c r="K175" s="148">
        <v>0</v>
      </c>
      <c r="L175" s="148">
        <v>0</v>
      </c>
      <c r="M175" s="148">
        <v>0</v>
      </c>
      <c r="N175" s="148">
        <v>0</v>
      </c>
      <c r="O175" s="148">
        <v>0</v>
      </c>
      <c r="P175" s="148">
        <v>0</v>
      </c>
      <c r="Q175" s="148">
        <v>0</v>
      </c>
      <c r="R175" s="148">
        <v>0</v>
      </c>
      <c r="S175" s="148">
        <v>0</v>
      </c>
      <c r="T175" s="148">
        <v>0</v>
      </c>
      <c r="U175" s="148">
        <v>0</v>
      </c>
      <c r="V175" s="148">
        <v>0</v>
      </c>
      <c r="W175" s="148">
        <v>0</v>
      </c>
      <c r="X175" s="148">
        <v>0</v>
      </c>
      <c r="Y175" s="148">
        <v>0</v>
      </c>
      <c r="Z175" s="148">
        <v>0</v>
      </c>
      <c r="AA175" s="148">
        <v>0</v>
      </c>
      <c r="AB175" s="148">
        <v>0</v>
      </c>
      <c r="AC175" s="148">
        <v>0</v>
      </c>
      <c r="AD175" s="148">
        <v>0</v>
      </c>
      <c r="AE175" s="148">
        <v>0</v>
      </c>
      <c r="AF175" s="148">
        <v>0</v>
      </c>
      <c r="AG175" s="148">
        <v>0</v>
      </c>
      <c r="AH175" s="148">
        <v>0</v>
      </c>
      <c r="AI175" s="148">
        <v>0</v>
      </c>
      <c r="AJ175" s="148">
        <v>0</v>
      </c>
      <c r="AK175" s="148">
        <v>0</v>
      </c>
      <c r="AL175" s="148">
        <v>0</v>
      </c>
      <c r="AM175" s="148">
        <v>0</v>
      </c>
      <c r="AN175" s="148">
        <v>0</v>
      </c>
      <c r="AO175" s="148">
        <v>0</v>
      </c>
      <c r="AP175" s="148">
        <v>0</v>
      </c>
    </row>
    <row r="176" spans="1:42" ht="15.6" x14ac:dyDescent="0.3">
      <c r="A176" s="173" t="s">
        <v>583</v>
      </c>
      <c r="B176" s="172">
        <v>0</v>
      </c>
      <c r="C176" s="148">
        <v>0</v>
      </c>
      <c r="D176" s="148">
        <v>0</v>
      </c>
      <c r="E176" s="148">
        <v>0</v>
      </c>
      <c r="F176" s="148">
        <v>0</v>
      </c>
      <c r="G176" s="148">
        <v>0</v>
      </c>
      <c r="H176" s="148">
        <v>0</v>
      </c>
      <c r="I176" s="148">
        <v>0</v>
      </c>
      <c r="J176" s="148">
        <v>0</v>
      </c>
      <c r="K176" s="148">
        <v>0</v>
      </c>
      <c r="L176" s="148">
        <v>0</v>
      </c>
      <c r="M176" s="148">
        <v>0</v>
      </c>
      <c r="N176" s="148">
        <v>0</v>
      </c>
      <c r="O176" s="148">
        <v>0</v>
      </c>
      <c r="P176" s="148">
        <v>0</v>
      </c>
      <c r="Q176" s="148">
        <v>0</v>
      </c>
      <c r="R176" s="148">
        <v>0</v>
      </c>
      <c r="S176" s="148">
        <v>0</v>
      </c>
      <c r="T176" s="148">
        <v>0</v>
      </c>
      <c r="U176" s="148">
        <v>0</v>
      </c>
      <c r="V176" s="148">
        <v>0</v>
      </c>
      <c r="W176" s="148">
        <v>0</v>
      </c>
      <c r="X176" s="148">
        <v>0</v>
      </c>
      <c r="Y176" s="148">
        <v>0</v>
      </c>
      <c r="Z176" s="148">
        <v>0</v>
      </c>
      <c r="AA176" s="148">
        <v>0</v>
      </c>
      <c r="AB176" s="148">
        <v>0</v>
      </c>
      <c r="AC176" s="148">
        <v>0</v>
      </c>
      <c r="AD176" s="148">
        <v>0</v>
      </c>
      <c r="AE176" s="148">
        <v>0</v>
      </c>
      <c r="AF176" s="148">
        <v>0</v>
      </c>
      <c r="AG176" s="148">
        <v>0</v>
      </c>
      <c r="AH176" s="148">
        <v>0</v>
      </c>
      <c r="AI176" s="148">
        <v>0</v>
      </c>
      <c r="AJ176" s="148">
        <v>0</v>
      </c>
      <c r="AK176" s="148">
        <v>0</v>
      </c>
      <c r="AL176" s="148">
        <v>0</v>
      </c>
      <c r="AM176" s="148">
        <v>0</v>
      </c>
      <c r="AN176" s="148">
        <v>0</v>
      </c>
      <c r="AO176" s="148">
        <v>0</v>
      </c>
      <c r="AP176" s="148">
        <v>0</v>
      </c>
    </row>
    <row r="177" spans="1:42" ht="15.6" x14ac:dyDescent="0.3">
      <c r="A177" s="173" t="s">
        <v>721</v>
      </c>
      <c r="B177" s="172">
        <v>106</v>
      </c>
      <c r="C177" s="148">
        <v>0</v>
      </c>
      <c r="D177" s="148">
        <v>0</v>
      </c>
      <c r="E177" s="148">
        <v>0</v>
      </c>
      <c r="F177" s="148">
        <v>0</v>
      </c>
      <c r="G177" s="148">
        <v>0</v>
      </c>
      <c r="H177" s="148">
        <v>1</v>
      </c>
      <c r="I177" s="148">
        <v>0</v>
      </c>
      <c r="J177" s="148">
        <v>0</v>
      </c>
      <c r="K177" s="148">
        <v>0</v>
      </c>
      <c r="L177" s="148">
        <v>0</v>
      </c>
      <c r="M177" s="148">
        <v>0</v>
      </c>
      <c r="N177" s="148">
        <v>0</v>
      </c>
      <c r="O177" s="148">
        <v>0</v>
      </c>
      <c r="P177" s="148">
        <v>0</v>
      </c>
      <c r="Q177" s="148">
        <v>0</v>
      </c>
      <c r="R177" s="148">
        <v>0</v>
      </c>
      <c r="S177" s="148">
        <v>90</v>
      </c>
      <c r="T177" s="148">
        <v>0</v>
      </c>
      <c r="U177" s="148">
        <v>0</v>
      </c>
      <c r="V177" s="148">
        <v>0</v>
      </c>
      <c r="W177" s="148">
        <v>0</v>
      </c>
      <c r="X177" s="148">
        <v>0</v>
      </c>
      <c r="Y177" s="148">
        <v>0</v>
      </c>
      <c r="Z177" s="148">
        <v>0</v>
      </c>
      <c r="AA177" s="148">
        <v>0</v>
      </c>
      <c r="AB177" s="148">
        <v>0</v>
      </c>
      <c r="AC177" s="148">
        <v>0</v>
      </c>
      <c r="AD177" s="148">
        <v>0</v>
      </c>
      <c r="AE177" s="148">
        <v>0</v>
      </c>
      <c r="AF177" s="148">
        <v>0</v>
      </c>
      <c r="AG177" s="148">
        <v>2</v>
      </c>
      <c r="AH177" s="148">
        <v>1</v>
      </c>
      <c r="AI177" s="148">
        <v>0</v>
      </c>
      <c r="AJ177" s="148">
        <v>0</v>
      </c>
      <c r="AK177" s="148">
        <v>0</v>
      </c>
      <c r="AL177" s="148">
        <v>0</v>
      </c>
      <c r="AM177" s="148">
        <v>0</v>
      </c>
      <c r="AN177" s="148">
        <v>0</v>
      </c>
      <c r="AO177" s="148">
        <v>0</v>
      </c>
      <c r="AP177" s="148">
        <v>12</v>
      </c>
    </row>
    <row r="178" spans="1:42" ht="15.6" x14ac:dyDescent="0.3">
      <c r="A178" s="173" t="s">
        <v>587</v>
      </c>
      <c r="B178" s="172">
        <v>0</v>
      </c>
      <c r="C178" s="148">
        <v>0</v>
      </c>
      <c r="D178" s="148">
        <v>0</v>
      </c>
      <c r="E178" s="148">
        <v>0</v>
      </c>
      <c r="F178" s="148">
        <v>0</v>
      </c>
      <c r="G178" s="148">
        <v>0</v>
      </c>
      <c r="H178" s="148">
        <v>0</v>
      </c>
      <c r="I178" s="148">
        <v>0</v>
      </c>
      <c r="J178" s="148">
        <v>0</v>
      </c>
      <c r="K178" s="148">
        <v>0</v>
      </c>
      <c r="L178" s="148">
        <v>0</v>
      </c>
      <c r="M178" s="148">
        <v>0</v>
      </c>
      <c r="N178" s="148">
        <v>0</v>
      </c>
      <c r="O178" s="148">
        <v>0</v>
      </c>
      <c r="P178" s="148">
        <v>0</v>
      </c>
      <c r="Q178" s="148">
        <v>0</v>
      </c>
      <c r="R178" s="148">
        <v>0</v>
      </c>
      <c r="S178" s="148">
        <v>0</v>
      </c>
      <c r="T178" s="148">
        <v>0</v>
      </c>
      <c r="U178" s="148">
        <v>0</v>
      </c>
      <c r="V178" s="148">
        <v>0</v>
      </c>
      <c r="W178" s="148">
        <v>0</v>
      </c>
      <c r="X178" s="148">
        <v>0</v>
      </c>
      <c r="Y178" s="148">
        <v>0</v>
      </c>
      <c r="Z178" s="148">
        <v>0</v>
      </c>
      <c r="AA178" s="148">
        <v>0</v>
      </c>
      <c r="AB178" s="148">
        <v>0</v>
      </c>
      <c r="AC178" s="148">
        <v>0</v>
      </c>
      <c r="AD178" s="148">
        <v>0</v>
      </c>
      <c r="AE178" s="148">
        <v>0</v>
      </c>
      <c r="AF178" s="148">
        <v>0</v>
      </c>
      <c r="AG178" s="148">
        <v>0</v>
      </c>
      <c r="AH178" s="148">
        <v>0</v>
      </c>
      <c r="AI178" s="148">
        <v>0</v>
      </c>
      <c r="AJ178" s="148">
        <v>0</v>
      </c>
      <c r="AK178" s="148">
        <v>0</v>
      </c>
      <c r="AL178" s="148">
        <v>0</v>
      </c>
      <c r="AM178" s="148">
        <v>0</v>
      </c>
      <c r="AN178" s="148">
        <v>0</v>
      </c>
      <c r="AO178" s="148">
        <v>0</v>
      </c>
      <c r="AP178" s="148">
        <v>0</v>
      </c>
    </row>
    <row r="179" spans="1:42" ht="15.6" x14ac:dyDescent="0.3">
      <c r="A179" s="173" t="s">
        <v>722</v>
      </c>
      <c r="B179" s="172">
        <v>0</v>
      </c>
      <c r="C179" s="148">
        <v>0</v>
      </c>
      <c r="D179" s="148">
        <v>0</v>
      </c>
      <c r="E179" s="148">
        <v>0</v>
      </c>
      <c r="F179" s="148">
        <v>0</v>
      </c>
      <c r="G179" s="148">
        <v>0</v>
      </c>
      <c r="H179" s="148">
        <v>0</v>
      </c>
      <c r="I179" s="148">
        <v>0</v>
      </c>
      <c r="J179" s="148">
        <v>0</v>
      </c>
      <c r="K179" s="148">
        <v>0</v>
      </c>
      <c r="L179" s="148">
        <v>0</v>
      </c>
      <c r="M179" s="148">
        <v>0</v>
      </c>
      <c r="N179" s="148">
        <v>0</v>
      </c>
      <c r="O179" s="148">
        <v>0</v>
      </c>
      <c r="P179" s="148">
        <v>0</v>
      </c>
      <c r="Q179" s="148">
        <v>0</v>
      </c>
      <c r="R179" s="148">
        <v>0</v>
      </c>
      <c r="S179" s="148">
        <v>0</v>
      </c>
      <c r="T179" s="148">
        <v>0</v>
      </c>
      <c r="U179" s="148">
        <v>0</v>
      </c>
      <c r="V179" s="148">
        <v>0</v>
      </c>
      <c r="W179" s="148">
        <v>0</v>
      </c>
      <c r="X179" s="148">
        <v>0</v>
      </c>
      <c r="Y179" s="148">
        <v>0</v>
      </c>
      <c r="Z179" s="148">
        <v>0</v>
      </c>
      <c r="AA179" s="148">
        <v>0</v>
      </c>
      <c r="AB179" s="148">
        <v>0</v>
      </c>
      <c r="AC179" s="148">
        <v>0</v>
      </c>
      <c r="AD179" s="148">
        <v>0</v>
      </c>
      <c r="AE179" s="148">
        <v>0</v>
      </c>
      <c r="AF179" s="148">
        <v>0</v>
      </c>
      <c r="AG179" s="148">
        <v>0</v>
      </c>
      <c r="AH179" s="148">
        <v>0</v>
      </c>
      <c r="AI179" s="148">
        <v>0</v>
      </c>
      <c r="AJ179" s="148">
        <v>0</v>
      </c>
      <c r="AK179" s="148">
        <v>0</v>
      </c>
      <c r="AL179" s="148">
        <v>0</v>
      </c>
      <c r="AM179" s="148">
        <v>0</v>
      </c>
      <c r="AN179" s="148">
        <v>0</v>
      </c>
      <c r="AO179" s="148">
        <v>0</v>
      </c>
      <c r="AP179" s="148">
        <v>0</v>
      </c>
    </row>
    <row r="180" spans="1:42" ht="15.6" x14ac:dyDescent="0.3">
      <c r="A180" s="173" t="s">
        <v>588</v>
      </c>
      <c r="B180" s="172">
        <v>0</v>
      </c>
      <c r="C180" s="148">
        <v>0</v>
      </c>
      <c r="D180" s="148">
        <v>0</v>
      </c>
      <c r="E180" s="148">
        <v>0</v>
      </c>
      <c r="F180" s="148">
        <v>0</v>
      </c>
      <c r="G180" s="148">
        <v>0</v>
      </c>
      <c r="H180" s="148">
        <v>0</v>
      </c>
      <c r="I180" s="148">
        <v>0</v>
      </c>
      <c r="J180" s="148">
        <v>0</v>
      </c>
      <c r="K180" s="148">
        <v>0</v>
      </c>
      <c r="L180" s="148">
        <v>0</v>
      </c>
      <c r="M180" s="148">
        <v>0</v>
      </c>
      <c r="N180" s="148">
        <v>0</v>
      </c>
      <c r="O180" s="148">
        <v>0</v>
      </c>
      <c r="P180" s="148">
        <v>0</v>
      </c>
      <c r="Q180" s="148">
        <v>0</v>
      </c>
      <c r="R180" s="148">
        <v>0</v>
      </c>
      <c r="S180" s="148">
        <v>0</v>
      </c>
      <c r="T180" s="148">
        <v>0</v>
      </c>
      <c r="U180" s="148">
        <v>0</v>
      </c>
      <c r="V180" s="148">
        <v>0</v>
      </c>
      <c r="W180" s="148">
        <v>0</v>
      </c>
      <c r="X180" s="148">
        <v>0</v>
      </c>
      <c r="Y180" s="148">
        <v>0</v>
      </c>
      <c r="Z180" s="148">
        <v>0</v>
      </c>
      <c r="AA180" s="148">
        <v>0</v>
      </c>
      <c r="AB180" s="148">
        <v>0</v>
      </c>
      <c r="AC180" s="148">
        <v>0</v>
      </c>
      <c r="AD180" s="148">
        <v>0</v>
      </c>
      <c r="AE180" s="148">
        <v>0</v>
      </c>
      <c r="AF180" s="148">
        <v>0</v>
      </c>
      <c r="AG180" s="148">
        <v>0</v>
      </c>
      <c r="AH180" s="148">
        <v>0</v>
      </c>
      <c r="AI180" s="148">
        <v>0</v>
      </c>
      <c r="AJ180" s="148">
        <v>0</v>
      </c>
      <c r="AK180" s="148">
        <v>0</v>
      </c>
      <c r="AL180" s="148">
        <v>0</v>
      </c>
      <c r="AM180" s="148">
        <v>0</v>
      </c>
      <c r="AN180" s="148">
        <v>0</v>
      </c>
      <c r="AO180" s="148">
        <v>0</v>
      </c>
      <c r="AP180" s="148">
        <v>0</v>
      </c>
    </row>
    <row r="181" spans="1:42" ht="15.6" x14ac:dyDescent="0.3">
      <c r="A181" s="173" t="s">
        <v>723</v>
      </c>
      <c r="B181" s="172">
        <v>0</v>
      </c>
      <c r="C181" s="148">
        <v>0</v>
      </c>
      <c r="D181" s="148">
        <v>0</v>
      </c>
      <c r="E181" s="148">
        <v>0</v>
      </c>
      <c r="F181" s="148">
        <v>0</v>
      </c>
      <c r="G181" s="148">
        <v>0</v>
      </c>
      <c r="H181" s="148">
        <v>0</v>
      </c>
      <c r="I181" s="148">
        <v>0</v>
      </c>
      <c r="J181" s="148">
        <v>0</v>
      </c>
      <c r="K181" s="148">
        <v>0</v>
      </c>
      <c r="L181" s="148">
        <v>0</v>
      </c>
      <c r="M181" s="148">
        <v>0</v>
      </c>
      <c r="N181" s="148">
        <v>0</v>
      </c>
      <c r="O181" s="148">
        <v>0</v>
      </c>
      <c r="P181" s="148">
        <v>0</v>
      </c>
      <c r="Q181" s="148">
        <v>0</v>
      </c>
      <c r="R181" s="148">
        <v>0</v>
      </c>
      <c r="S181" s="148">
        <v>0</v>
      </c>
      <c r="T181" s="148">
        <v>0</v>
      </c>
      <c r="U181" s="148">
        <v>0</v>
      </c>
      <c r="V181" s="148">
        <v>0</v>
      </c>
      <c r="W181" s="148">
        <v>0</v>
      </c>
      <c r="X181" s="148">
        <v>0</v>
      </c>
      <c r="Y181" s="148">
        <v>0</v>
      </c>
      <c r="Z181" s="148">
        <v>0</v>
      </c>
      <c r="AA181" s="148">
        <v>0</v>
      </c>
      <c r="AB181" s="148">
        <v>0</v>
      </c>
      <c r="AC181" s="148">
        <v>0</v>
      </c>
      <c r="AD181" s="148">
        <v>0</v>
      </c>
      <c r="AE181" s="148">
        <v>0</v>
      </c>
      <c r="AF181" s="148">
        <v>0</v>
      </c>
      <c r="AG181" s="148">
        <v>0</v>
      </c>
      <c r="AH181" s="148">
        <v>0</v>
      </c>
      <c r="AI181" s="148">
        <v>0</v>
      </c>
      <c r="AJ181" s="148">
        <v>0</v>
      </c>
      <c r="AK181" s="148">
        <v>0</v>
      </c>
      <c r="AL181" s="148">
        <v>0</v>
      </c>
      <c r="AM181" s="148">
        <v>0</v>
      </c>
      <c r="AN181" s="148">
        <v>0</v>
      </c>
      <c r="AO181" s="148">
        <v>0</v>
      </c>
      <c r="AP181" s="148">
        <v>0</v>
      </c>
    </row>
    <row r="182" spans="1:42" ht="15.6" x14ac:dyDescent="0.3">
      <c r="A182" s="173" t="s">
        <v>555</v>
      </c>
      <c r="B182" s="172">
        <v>0</v>
      </c>
      <c r="C182" s="148">
        <v>0</v>
      </c>
      <c r="D182" s="148">
        <v>0</v>
      </c>
      <c r="E182" s="148">
        <v>0</v>
      </c>
      <c r="F182" s="148">
        <v>0</v>
      </c>
      <c r="G182" s="148">
        <v>0</v>
      </c>
      <c r="H182" s="148">
        <v>0</v>
      </c>
      <c r="I182" s="148">
        <v>0</v>
      </c>
      <c r="J182" s="148">
        <v>0</v>
      </c>
      <c r="K182" s="148">
        <v>0</v>
      </c>
      <c r="L182" s="148">
        <v>0</v>
      </c>
      <c r="M182" s="148">
        <v>0</v>
      </c>
      <c r="N182" s="148">
        <v>0</v>
      </c>
      <c r="O182" s="148">
        <v>0</v>
      </c>
      <c r="P182" s="148">
        <v>0</v>
      </c>
      <c r="Q182" s="148">
        <v>0</v>
      </c>
      <c r="R182" s="148">
        <v>0</v>
      </c>
      <c r="S182" s="148">
        <v>0</v>
      </c>
      <c r="T182" s="148">
        <v>0</v>
      </c>
      <c r="U182" s="148">
        <v>0</v>
      </c>
      <c r="V182" s="148">
        <v>0</v>
      </c>
      <c r="W182" s="148">
        <v>0</v>
      </c>
      <c r="X182" s="148">
        <v>0</v>
      </c>
      <c r="Y182" s="148">
        <v>0</v>
      </c>
      <c r="Z182" s="148">
        <v>0</v>
      </c>
      <c r="AA182" s="148">
        <v>0</v>
      </c>
      <c r="AB182" s="148">
        <v>0</v>
      </c>
      <c r="AC182" s="148">
        <v>0</v>
      </c>
      <c r="AD182" s="148">
        <v>0</v>
      </c>
      <c r="AE182" s="148">
        <v>0</v>
      </c>
      <c r="AF182" s="148">
        <v>0</v>
      </c>
      <c r="AG182" s="148">
        <v>0</v>
      </c>
      <c r="AH182" s="148">
        <v>0</v>
      </c>
      <c r="AI182" s="148">
        <v>0</v>
      </c>
      <c r="AJ182" s="148">
        <v>0</v>
      </c>
      <c r="AK182" s="148">
        <v>0</v>
      </c>
      <c r="AL182" s="148">
        <v>0</v>
      </c>
      <c r="AM182" s="148">
        <v>0</v>
      </c>
      <c r="AN182" s="148">
        <v>0</v>
      </c>
      <c r="AO182" s="148">
        <v>0</v>
      </c>
      <c r="AP182" s="148">
        <v>0</v>
      </c>
    </row>
    <row r="183" spans="1:42" ht="15.6" x14ac:dyDescent="0.3">
      <c r="A183" s="173" t="s">
        <v>554</v>
      </c>
      <c r="B183" s="172">
        <v>0</v>
      </c>
      <c r="C183" s="148">
        <v>0</v>
      </c>
      <c r="D183" s="148">
        <v>0</v>
      </c>
      <c r="E183" s="148">
        <v>0</v>
      </c>
      <c r="F183" s="148">
        <v>0</v>
      </c>
      <c r="G183" s="148">
        <v>0</v>
      </c>
      <c r="H183" s="148">
        <v>0</v>
      </c>
      <c r="I183" s="148">
        <v>0</v>
      </c>
      <c r="J183" s="148">
        <v>0</v>
      </c>
      <c r="K183" s="148">
        <v>0</v>
      </c>
      <c r="L183" s="148">
        <v>0</v>
      </c>
      <c r="M183" s="148">
        <v>0</v>
      </c>
      <c r="N183" s="148">
        <v>0</v>
      </c>
      <c r="O183" s="148">
        <v>0</v>
      </c>
      <c r="P183" s="148">
        <v>0</v>
      </c>
      <c r="Q183" s="148">
        <v>0</v>
      </c>
      <c r="R183" s="148">
        <v>0</v>
      </c>
      <c r="S183" s="148">
        <v>0</v>
      </c>
      <c r="T183" s="148">
        <v>0</v>
      </c>
      <c r="U183" s="148">
        <v>0</v>
      </c>
      <c r="V183" s="148">
        <v>0</v>
      </c>
      <c r="W183" s="148">
        <v>0</v>
      </c>
      <c r="X183" s="148">
        <v>0</v>
      </c>
      <c r="Y183" s="148">
        <v>0</v>
      </c>
      <c r="Z183" s="148">
        <v>0</v>
      </c>
      <c r="AA183" s="148">
        <v>0</v>
      </c>
      <c r="AB183" s="148">
        <v>0</v>
      </c>
      <c r="AC183" s="148">
        <v>0</v>
      </c>
      <c r="AD183" s="148">
        <v>0</v>
      </c>
      <c r="AE183" s="148">
        <v>0</v>
      </c>
      <c r="AF183" s="148">
        <v>0</v>
      </c>
      <c r="AG183" s="148">
        <v>0</v>
      </c>
      <c r="AH183" s="148">
        <v>0</v>
      </c>
      <c r="AI183" s="148">
        <v>0</v>
      </c>
      <c r="AJ183" s="148">
        <v>0</v>
      </c>
      <c r="AK183" s="148">
        <v>0</v>
      </c>
      <c r="AL183" s="148">
        <v>0</v>
      </c>
      <c r="AM183" s="148">
        <v>0</v>
      </c>
      <c r="AN183" s="148">
        <v>0</v>
      </c>
      <c r="AO183" s="148">
        <v>0</v>
      </c>
      <c r="AP183" s="148">
        <v>0</v>
      </c>
    </row>
    <row r="184" spans="1:42" ht="15.6" x14ac:dyDescent="0.3">
      <c r="A184" s="173" t="s">
        <v>724</v>
      </c>
      <c r="B184" s="172">
        <v>0</v>
      </c>
      <c r="C184" s="148">
        <v>0</v>
      </c>
      <c r="D184" s="148">
        <v>0</v>
      </c>
      <c r="E184" s="148">
        <v>0</v>
      </c>
      <c r="F184" s="148">
        <v>0</v>
      </c>
      <c r="G184" s="148">
        <v>0</v>
      </c>
      <c r="H184" s="148">
        <v>0</v>
      </c>
      <c r="I184" s="148">
        <v>0</v>
      </c>
      <c r="J184" s="148">
        <v>0</v>
      </c>
      <c r="K184" s="148">
        <v>0</v>
      </c>
      <c r="L184" s="148">
        <v>0</v>
      </c>
      <c r="M184" s="148">
        <v>0</v>
      </c>
      <c r="N184" s="148">
        <v>0</v>
      </c>
      <c r="O184" s="148">
        <v>0</v>
      </c>
      <c r="P184" s="148">
        <v>0</v>
      </c>
      <c r="Q184" s="148">
        <v>0</v>
      </c>
      <c r="R184" s="148">
        <v>0</v>
      </c>
      <c r="S184" s="148">
        <v>0</v>
      </c>
      <c r="T184" s="148">
        <v>0</v>
      </c>
      <c r="U184" s="148">
        <v>0</v>
      </c>
      <c r="V184" s="148">
        <v>0</v>
      </c>
      <c r="W184" s="148">
        <v>0</v>
      </c>
      <c r="X184" s="148">
        <v>0</v>
      </c>
      <c r="Y184" s="148">
        <v>0</v>
      </c>
      <c r="Z184" s="148">
        <v>0</v>
      </c>
      <c r="AA184" s="148">
        <v>0</v>
      </c>
      <c r="AB184" s="148">
        <v>0</v>
      </c>
      <c r="AC184" s="148">
        <v>0</v>
      </c>
      <c r="AD184" s="148">
        <v>0</v>
      </c>
      <c r="AE184" s="148">
        <v>0</v>
      </c>
      <c r="AF184" s="148">
        <v>0</v>
      </c>
      <c r="AG184" s="148">
        <v>0</v>
      </c>
      <c r="AH184" s="148">
        <v>0</v>
      </c>
      <c r="AI184" s="148">
        <v>0</v>
      </c>
      <c r="AJ184" s="148">
        <v>0</v>
      </c>
      <c r="AK184" s="148">
        <v>0</v>
      </c>
      <c r="AL184" s="148">
        <v>0</v>
      </c>
      <c r="AM184" s="148">
        <v>0</v>
      </c>
      <c r="AN184" s="148">
        <v>0</v>
      </c>
      <c r="AO184" s="148">
        <v>0</v>
      </c>
      <c r="AP184" s="148">
        <v>0</v>
      </c>
    </row>
    <row r="185" spans="1:42" ht="15.6" x14ac:dyDescent="0.3">
      <c r="A185" s="173" t="s">
        <v>725</v>
      </c>
      <c r="B185" s="172">
        <v>1</v>
      </c>
      <c r="C185" s="148">
        <v>0</v>
      </c>
      <c r="D185" s="148">
        <v>0</v>
      </c>
      <c r="E185" s="148">
        <v>0</v>
      </c>
      <c r="F185" s="148">
        <v>0</v>
      </c>
      <c r="G185" s="148">
        <v>0</v>
      </c>
      <c r="H185" s="148">
        <v>0</v>
      </c>
      <c r="I185" s="148">
        <v>0</v>
      </c>
      <c r="J185" s="148">
        <v>0</v>
      </c>
      <c r="K185" s="148">
        <v>0</v>
      </c>
      <c r="L185" s="148">
        <v>0</v>
      </c>
      <c r="M185" s="148">
        <v>0</v>
      </c>
      <c r="N185" s="148">
        <v>0</v>
      </c>
      <c r="O185" s="148">
        <v>0</v>
      </c>
      <c r="P185" s="148">
        <v>0</v>
      </c>
      <c r="Q185" s="148">
        <v>0</v>
      </c>
      <c r="R185" s="148">
        <v>0</v>
      </c>
      <c r="S185" s="148">
        <v>1</v>
      </c>
      <c r="T185" s="148">
        <v>0</v>
      </c>
      <c r="U185" s="148">
        <v>0</v>
      </c>
      <c r="V185" s="148">
        <v>0</v>
      </c>
      <c r="W185" s="148">
        <v>0</v>
      </c>
      <c r="X185" s="148">
        <v>0</v>
      </c>
      <c r="Y185" s="148">
        <v>0</v>
      </c>
      <c r="Z185" s="148">
        <v>0</v>
      </c>
      <c r="AA185" s="148">
        <v>0</v>
      </c>
      <c r="AB185" s="148">
        <v>0</v>
      </c>
      <c r="AC185" s="148">
        <v>0</v>
      </c>
      <c r="AD185" s="148">
        <v>0</v>
      </c>
      <c r="AE185" s="148">
        <v>0</v>
      </c>
      <c r="AF185" s="148">
        <v>0</v>
      </c>
      <c r="AG185" s="148">
        <v>0</v>
      </c>
      <c r="AH185" s="148">
        <v>0</v>
      </c>
      <c r="AI185" s="148">
        <v>0</v>
      </c>
      <c r="AJ185" s="148">
        <v>0</v>
      </c>
      <c r="AK185" s="148">
        <v>0</v>
      </c>
      <c r="AL185" s="148">
        <v>0</v>
      </c>
      <c r="AM185" s="148">
        <v>0</v>
      </c>
      <c r="AN185" s="148">
        <v>0</v>
      </c>
      <c r="AO185" s="148">
        <v>0</v>
      </c>
      <c r="AP185" s="148">
        <v>0</v>
      </c>
    </row>
    <row r="186" spans="1:42" ht="15.6" x14ac:dyDescent="0.3">
      <c r="A186" s="173" t="s">
        <v>608</v>
      </c>
      <c r="B186" s="172">
        <v>0</v>
      </c>
      <c r="C186" s="148">
        <v>0</v>
      </c>
      <c r="D186" s="148">
        <v>0</v>
      </c>
      <c r="E186" s="148">
        <v>0</v>
      </c>
      <c r="F186" s="148">
        <v>0</v>
      </c>
      <c r="G186" s="148">
        <v>0</v>
      </c>
      <c r="H186" s="148">
        <v>0</v>
      </c>
      <c r="I186" s="148">
        <v>0</v>
      </c>
      <c r="J186" s="148">
        <v>0</v>
      </c>
      <c r="K186" s="148">
        <v>0</v>
      </c>
      <c r="L186" s="148">
        <v>0</v>
      </c>
      <c r="M186" s="148">
        <v>0</v>
      </c>
      <c r="N186" s="148">
        <v>0</v>
      </c>
      <c r="O186" s="148">
        <v>0</v>
      </c>
      <c r="P186" s="148">
        <v>0</v>
      </c>
      <c r="Q186" s="148">
        <v>0</v>
      </c>
      <c r="R186" s="148">
        <v>0</v>
      </c>
      <c r="S186" s="148">
        <v>0</v>
      </c>
      <c r="T186" s="148">
        <v>0</v>
      </c>
      <c r="U186" s="148">
        <v>0</v>
      </c>
      <c r="V186" s="148">
        <v>0</v>
      </c>
      <c r="W186" s="148">
        <v>0</v>
      </c>
      <c r="X186" s="148">
        <v>0</v>
      </c>
      <c r="Y186" s="148">
        <v>0</v>
      </c>
      <c r="Z186" s="148">
        <v>0</v>
      </c>
      <c r="AA186" s="148">
        <v>0</v>
      </c>
      <c r="AB186" s="148">
        <v>0</v>
      </c>
      <c r="AC186" s="148">
        <v>0</v>
      </c>
      <c r="AD186" s="148">
        <v>0</v>
      </c>
      <c r="AE186" s="148">
        <v>0</v>
      </c>
      <c r="AF186" s="148">
        <v>0</v>
      </c>
      <c r="AG186" s="148">
        <v>0</v>
      </c>
      <c r="AH186" s="148">
        <v>0</v>
      </c>
      <c r="AI186" s="148">
        <v>0</v>
      </c>
      <c r="AJ186" s="148">
        <v>0</v>
      </c>
      <c r="AK186" s="148">
        <v>0</v>
      </c>
      <c r="AL186" s="148">
        <v>0</v>
      </c>
      <c r="AM186" s="148">
        <v>0</v>
      </c>
      <c r="AN186" s="148">
        <v>0</v>
      </c>
      <c r="AO186" s="148">
        <v>0</v>
      </c>
      <c r="AP186" s="148">
        <v>0</v>
      </c>
    </row>
    <row r="187" spans="1:42" ht="15.6" x14ac:dyDescent="0.3">
      <c r="A187" s="173" t="s">
        <v>726</v>
      </c>
      <c r="B187" s="172">
        <v>0</v>
      </c>
      <c r="C187" s="148">
        <v>0</v>
      </c>
      <c r="D187" s="148">
        <v>0</v>
      </c>
      <c r="E187" s="148">
        <v>0</v>
      </c>
      <c r="F187" s="148">
        <v>0</v>
      </c>
      <c r="G187" s="148">
        <v>0</v>
      </c>
      <c r="H187" s="148">
        <v>0</v>
      </c>
      <c r="I187" s="148">
        <v>0</v>
      </c>
      <c r="J187" s="148">
        <v>0</v>
      </c>
      <c r="K187" s="148">
        <v>0</v>
      </c>
      <c r="L187" s="148">
        <v>0</v>
      </c>
      <c r="M187" s="148">
        <v>0</v>
      </c>
      <c r="N187" s="148">
        <v>0</v>
      </c>
      <c r="O187" s="148">
        <v>0</v>
      </c>
      <c r="P187" s="148">
        <v>0</v>
      </c>
      <c r="Q187" s="148">
        <v>0</v>
      </c>
      <c r="R187" s="148">
        <v>0</v>
      </c>
      <c r="S187" s="148">
        <v>0</v>
      </c>
      <c r="T187" s="148">
        <v>0</v>
      </c>
      <c r="U187" s="148">
        <v>0</v>
      </c>
      <c r="V187" s="148">
        <v>0</v>
      </c>
      <c r="W187" s="148">
        <v>0</v>
      </c>
      <c r="X187" s="148">
        <v>0</v>
      </c>
      <c r="Y187" s="148">
        <v>0</v>
      </c>
      <c r="Z187" s="148">
        <v>0</v>
      </c>
      <c r="AA187" s="148">
        <v>0</v>
      </c>
      <c r="AB187" s="148">
        <v>0</v>
      </c>
      <c r="AC187" s="148">
        <v>0</v>
      </c>
      <c r="AD187" s="148">
        <v>0</v>
      </c>
      <c r="AE187" s="148">
        <v>0</v>
      </c>
      <c r="AF187" s="148">
        <v>0</v>
      </c>
      <c r="AG187" s="148">
        <v>0</v>
      </c>
      <c r="AH187" s="148">
        <v>0</v>
      </c>
      <c r="AI187" s="148">
        <v>0</v>
      </c>
      <c r="AJ187" s="148">
        <v>0</v>
      </c>
      <c r="AK187" s="148">
        <v>0</v>
      </c>
      <c r="AL187" s="148">
        <v>0</v>
      </c>
      <c r="AM187" s="148">
        <v>0</v>
      </c>
      <c r="AN187" s="148">
        <v>0</v>
      </c>
      <c r="AO187" s="148">
        <v>0</v>
      </c>
      <c r="AP187" s="148">
        <v>0</v>
      </c>
    </row>
    <row r="188" spans="1:42" ht="15.6" x14ac:dyDescent="0.3">
      <c r="A188" s="173" t="s">
        <v>727</v>
      </c>
      <c r="B188" s="172">
        <v>3</v>
      </c>
      <c r="C188" s="148">
        <v>0</v>
      </c>
      <c r="D188" s="148">
        <v>0</v>
      </c>
      <c r="E188" s="148">
        <v>0</v>
      </c>
      <c r="F188" s="148">
        <v>0</v>
      </c>
      <c r="G188" s="148">
        <v>0</v>
      </c>
      <c r="H188" s="148">
        <v>0</v>
      </c>
      <c r="I188" s="148">
        <v>0</v>
      </c>
      <c r="J188" s="148">
        <v>0</v>
      </c>
      <c r="K188" s="148">
        <v>0</v>
      </c>
      <c r="L188" s="148">
        <v>0</v>
      </c>
      <c r="M188" s="148">
        <v>0</v>
      </c>
      <c r="N188" s="148">
        <v>0</v>
      </c>
      <c r="O188" s="148">
        <v>0</v>
      </c>
      <c r="P188" s="148">
        <v>2</v>
      </c>
      <c r="Q188" s="148">
        <v>0</v>
      </c>
      <c r="R188" s="148">
        <v>0</v>
      </c>
      <c r="S188" s="148">
        <v>1</v>
      </c>
      <c r="T188" s="148">
        <v>0</v>
      </c>
      <c r="U188" s="148">
        <v>0</v>
      </c>
      <c r="V188" s="148">
        <v>0</v>
      </c>
      <c r="W188" s="148">
        <v>0</v>
      </c>
      <c r="X188" s="148">
        <v>0</v>
      </c>
      <c r="Y188" s="148">
        <v>0</v>
      </c>
      <c r="Z188" s="148">
        <v>0</v>
      </c>
      <c r="AA188" s="148">
        <v>0</v>
      </c>
      <c r="AB188" s="148">
        <v>0</v>
      </c>
      <c r="AC188" s="148">
        <v>0</v>
      </c>
      <c r="AD188" s="148">
        <v>0</v>
      </c>
      <c r="AE188" s="148">
        <v>0</v>
      </c>
      <c r="AF188" s="148">
        <v>0</v>
      </c>
      <c r="AG188" s="148">
        <v>0</v>
      </c>
      <c r="AH188" s="148">
        <v>0</v>
      </c>
      <c r="AI188" s="148">
        <v>0</v>
      </c>
      <c r="AJ188" s="148">
        <v>0</v>
      </c>
      <c r="AK188" s="148">
        <v>0</v>
      </c>
      <c r="AL188" s="148">
        <v>0</v>
      </c>
      <c r="AM188" s="148">
        <v>0</v>
      </c>
      <c r="AN188" s="148">
        <v>0</v>
      </c>
      <c r="AO188" s="148">
        <v>0</v>
      </c>
      <c r="AP188" s="148">
        <v>0</v>
      </c>
    </row>
    <row r="189" spans="1:42" ht="15.6" x14ac:dyDescent="0.3">
      <c r="A189" s="173" t="s">
        <v>728</v>
      </c>
      <c r="B189" s="172">
        <v>0</v>
      </c>
      <c r="C189" s="148">
        <v>0</v>
      </c>
      <c r="D189" s="148">
        <v>0</v>
      </c>
      <c r="E189" s="148">
        <v>0</v>
      </c>
      <c r="F189" s="148">
        <v>0</v>
      </c>
      <c r="G189" s="148">
        <v>0</v>
      </c>
      <c r="H189" s="148">
        <v>0</v>
      </c>
      <c r="I189" s="148">
        <v>0</v>
      </c>
      <c r="J189" s="148">
        <v>0</v>
      </c>
      <c r="K189" s="148">
        <v>0</v>
      </c>
      <c r="L189" s="148">
        <v>0</v>
      </c>
      <c r="M189" s="148">
        <v>0</v>
      </c>
      <c r="N189" s="148">
        <v>0</v>
      </c>
      <c r="O189" s="148">
        <v>0</v>
      </c>
      <c r="P189" s="148">
        <v>0</v>
      </c>
      <c r="Q189" s="148">
        <v>0</v>
      </c>
      <c r="R189" s="148">
        <v>0</v>
      </c>
      <c r="S189" s="148">
        <v>0</v>
      </c>
      <c r="T189" s="148">
        <v>0</v>
      </c>
      <c r="U189" s="148">
        <v>0</v>
      </c>
      <c r="V189" s="148">
        <v>0</v>
      </c>
      <c r="W189" s="148">
        <v>0</v>
      </c>
      <c r="X189" s="148">
        <v>0</v>
      </c>
      <c r="Y189" s="148">
        <v>0</v>
      </c>
      <c r="Z189" s="148">
        <v>0</v>
      </c>
      <c r="AA189" s="148">
        <v>0</v>
      </c>
      <c r="AB189" s="148">
        <v>0</v>
      </c>
      <c r="AC189" s="148">
        <v>0</v>
      </c>
      <c r="AD189" s="148">
        <v>0</v>
      </c>
      <c r="AE189" s="148">
        <v>0</v>
      </c>
      <c r="AF189" s="148">
        <v>0</v>
      </c>
      <c r="AG189" s="148">
        <v>0</v>
      </c>
      <c r="AH189" s="148">
        <v>0</v>
      </c>
      <c r="AI189" s="148">
        <v>0</v>
      </c>
      <c r="AJ189" s="148">
        <v>0</v>
      </c>
      <c r="AK189" s="148">
        <v>0</v>
      </c>
      <c r="AL189" s="148">
        <v>0</v>
      </c>
      <c r="AM189" s="148">
        <v>0</v>
      </c>
      <c r="AN189" s="148">
        <v>0</v>
      </c>
      <c r="AO189" s="148">
        <v>0</v>
      </c>
      <c r="AP189" s="148">
        <v>0</v>
      </c>
    </row>
    <row r="190" spans="1:42" ht="15.6" x14ac:dyDescent="0.3">
      <c r="A190" s="173" t="s">
        <v>556</v>
      </c>
      <c r="B190" s="172">
        <v>5</v>
      </c>
      <c r="C190" s="148">
        <v>0</v>
      </c>
      <c r="D190" s="148">
        <v>0</v>
      </c>
      <c r="E190" s="148">
        <v>0</v>
      </c>
      <c r="F190" s="148">
        <v>0</v>
      </c>
      <c r="G190" s="148">
        <v>0</v>
      </c>
      <c r="H190" s="148">
        <v>0</v>
      </c>
      <c r="I190" s="148">
        <v>0</v>
      </c>
      <c r="J190" s="148">
        <v>0</v>
      </c>
      <c r="K190" s="148">
        <v>0</v>
      </c>
      <c r="L190" s="148">
        <v>0</v>
      </c>
      <c r="M190" s="148">
        <v>0</v>
      </c>
      <c r="N190" s="148">
        <v>0</v>
      </c>
      <c r="O190" s="148">
        <v>0</v>
      </c>
      <c r="P190" s="148">
        <v>0</v>
      </c>
      <c r="Q190" s="148">
        <v>0</v>
      </c>
      <c r="R190" s="148">
        <v>0</v>
      </c>
      <c r="S190" s="148">
        <v>0</v>
      </c>
      <c r="T190" s="148">
        <v>0</v>
      </c>
      <c r="U190" s="148">
        <v>0</v>
      </c>
      <c r="V190" s="148">
        <v>0</v>
      </c>
      <c r="W190" s="148">
        <v>0</v>
      </c>
      <c r="X190" s="148">
        <v>0</v>
      </c>
      <c r="Y190" s="148">
        <v>0</v>
      </c>
      <c r="Z190" s="148">
        <v>0</v>
      </c>
      <c r="AA190" s="148">
        <v>0</v>
      </c>
      <c r="AB190" s="148">
        <v>0</v>
      </c>
      <c r="AC190" s="148">
        <v>0</v>
      </c>
      <c r="AD190" s="148">
        <v>0</v>
      </c>
      <c r="AE190" s="148">
        <v>0</v>
      </c>
      <c r="AF190" s="148">
        <v>0</v>
      </c>
      <c r="AG190" s="148">
        <v>5</v>
      </c>
      <c r="AH190" s="148">
        <v>0</v>
      </c>
      <c r="AI190" s="148">
        <v>0</v>
      </c>
      <c r="AJ190" s="148">
        <v>0</v>
      </c>
      <c r="AK190" s="148">
        <v>0</v>
      </c>
      <c r="AL190" s="148">
        <v>0</v>
      </c>
      <c r="AM190" s="148">
        <v>0</v>
      </c>
      <c r="AN190" s="148">
        <v>0</v>
      </c>
      <c r="AO190" s="148">
        <v>0</v>
      </c>
      <c r="AP190" s="148">
        <v>0</v>
      </c>
    </row>
    <row r="191" spans="1:42" ht="15.6" x14ac:dyDescent="0.3">
      <c r="A191" s="173" t="s">
        <v>518</v>
      </c>
      <c r="B191" s="172">
        <v>1</v>
      </c>
      <c r="C191" s="148">
        <v>0</v>
      </c>
      <c r="D191" s="148">
        <v>0</v>
      </c>
      <c r="E191" s="148">
        <v>0</v>
      </c>
      <c r="F191" s="148">
        <v>0</v>
      </c>
      <c r="G191" s="148">
        <v>0</v>
      </c>
      <c r="H191" s="148">
        <v>0</v>
      </c>
      <c r="I191" s="148">
        <v>0</v>
      </c>
      <c r="J191" s="148">
        <v>0</v>
      </c>
      <c r="K191" s="148">
        <v>0</v>
      </c>
      <c r="L191" s="148">
        <v>0</v>
      </c>
      <c r="M191" s="148">
        <v>0</v>
      </c>
      <c r="N191" s="148">
        <v>0</v>
      </c>
      <c r="O191" s="148">
        <v>0</v>
      </c>
      <c r="P191" s="148">
        <v>0</v>
      </c>
      <c r="Q191" s="148">
        <v>0</v>
      </c>
      <c r="R191" s="148">
        <v>0</v>
      </c>
      <c r="S191" s="148">
        <v>0</v>
      </c>
      <c r="T191" s="148">
        <v>0</v>
      </c>
      <c r="U191" s="148">
        <v>0</v>
      </c>
      <c r="V191" s="148">
        <v>0</v>
      </c>
      <c r="W191" s="148">
        <v>0</v>
      </c>
      <c r="X191" s="148">
        <v>0</v>
      </c>
      <c r="Y191" s="148">
        <v>0</v>
      </c>
      <c r="Z191" s="148">
        <v>0</v>
      </c>
      <c r="AA191" s="148">
        <v>0</v>
      </c>
      <c r="AB191" s="148">
        <v>0</v>
      </c>
      <c r="AC191" s="148">
        <v>0</v>
      </c>
      <c r="AD191" s="148">
        <v>0</v>
      </c>
      <c r="AE191" s="148">
        <v>0</v>
      </c>
      <c r="AF191" s="148">
        <v>0</v>
      </c>
      <c r="AG191" s="148">
        <v>0</v>
      </c>
      <c r="AH191" s="148">
        <v>0</v>
      </c>
      <c r="AI191" s="148">
        <v>0</v>
      </c>
      <c r="AJ191" s="148">
        <v>0</v>
      </c>
      <c r="AK191" s="148">
        <v>0</v>
      </c>
      <c r="AL191" s="148">
        <v>0</v>
      </c>
      <c r="AM191" s="148">
        <v>0</v>
      </c>
      <c r="AN191" s="148">
        <v>1</v>
      </c>
      <c r="AO191" s="148">
        <v>0</v>
      </c>
      <c r="AP191" s="148">
        <v>0</v>
      </c>
    </row>
    <row r="192" spans="1:42" ht="15.6" x14ac:dyDescent="0.3">
      <c r="A192" s="173" t="s">
        <v>729</v>
      </c>
      <c r="B192" s="172">
        <v>0</v>
      </c>
      <c r="C192" s="148">
        <v>0</v>
      </c>
      <c r="D192" s="148">
        <v>0</v>
      </c>
      <c r="E192" s="148">
        <v>0</v>
      </c>
      <c r="F192" s="148">
        <v>0</v>
      </c>
      <c r="G192" s="148">
        <v>0</v>
      </c>
      <c r="H192" s="148">
        <v>0</v>
      </c>
      <c r="I192" s="148">
        <v>0</v>
      </c>
      <c r="J192" s="148">
        <v>0</v>
      </c>
      <c r="K192" s="148">
        <v>0</v>
      </c>
      <c r="L192" s="148">
        <v>0</v>
      </c>
      <c r="M192" s="148">
        <v>0</v>
      </c>
      <c r="N192" s="148">
        <v>0</v>
      </c>
      <c r="O192" s="148">
        <v>0</v>
      </c>
      <c r="P192" s="148">
        <v>0</v>
      </c>
      <c r="Q192" s="148">
        <v>0</v>
      </c>
      <c r="R192" s="148">
        <v>0</v>
      </c>
      <c r="S192" s="148">
        <v>0</v>
      </c>
      <c r="T192" s="148">
        <v>0</v>
      </c>
      <c r="U192" s="148">
        <v>0</v>
      </c>
      <c r="V192" s="148">
        <v>0</v>
      </c>
      <c r="W192" s="148">
        <v>0</v>
      </c>
      <c r="X192" s="148">
        <v>0</v>
      </c>
      <c r="Y192" s="148">
        <v>0</v>
      </c>
      <c r="Z192" s="148">
        <v>0</v>
      </c>
      <c r="AA192" s="148">
        <v>0</v>
      </c>
      <c r="AB192" s="148">
        <v>0</v>
      </c>
      <c r="AC192" s="148">
        <v>0</v>
      </c>
      <c r="AD192" s="148">
        <v>0</v>
      </c>
      <c r="AE192" s="148">
        <v>0</v>
      </c>
      <c r="AF192" s="148">
        <v>0</v>
      </c>
      <c r="AG192" s="148">
        <v>0</v>
      </c>
      <c r="AH192" s="148">
        <v>0</v>
      </c>
      <c r="AI192" s="148">
        <v>0</v>
      </c>
      <c r="AJ192" s="148">
        <v>0</v>
      </c>
      <c r="AK192" s="148">
        <v>0</v>
      </c>
      <c r="AL192" s="148">
        <v>0</v>
      </c>
      <c r="AM192" s="148">
        <v>0</v>
      </c>
      <c r="AN192" s="148">
        <v>0</v>
      </c>
      <c r="AO192" s="148">
        <v>0</v>
      </c>
      <c r="AP192" s="148">
        <v>0</v>
      </c>
    </row>
    <row r="193" spans="1:42" ht="15.6" x14ac:dyDescent="0.3">
      <c r="A193" s="173" t="s">
        <v>560</v>
      </c>
      <c r="B193" s="172">
        <v>0</v>
      </c>
      <c r="C193" s="148">
        <v>0</v>
      </c>
      <c r="D193" s="148">
        <v>0</v>
      </c>
      <c r="E193" s="148">
        <v>0</v>
      </c>
      <c r="F193" s="148">
        <v>0</v>
      </c>
      <c r="G193" s="148">
        <v>0</v>
      </c>
      <c r="H193" s="148">
        <v>0</v>
      </c>
      <c r="I193" s="148">
        <v>0</v>
      </c>
      <c r="J193" s="148">
        <v>0</v>
      </c>
      <c r="K193" s="148">
        <v>0</v>
      </c>
      <c r="L193" s="148">
        <v>0</v>
      </c>
      <c r="M193" s="148">
        <v>0</v>
      </c>
      <c r="N193" s="148">
        <v>0</v>
      </c>
      <c r="O193" s="148">
        <v>0</v>
      </c>
      <c r="P193" s="148">
        <v>0</v>
      </c>
      <c r="Q193" s="148">
        <v>0</v>
      </c>
      <c r="R193" s="148">
        <v>0</v>
      </c>
      <c r="S193" s="148">
        <v>0</v>
      </c>
      <c r="T193" s="148">
        <v>0</v>
      </c>
      <c r="U193" s="148">
        <v>0</v>
      </c>
      <c r="V193" s="148">
        <v>0</v>
      </c>
      <c r="W193" s="148">
        <v>0</v>
      </c>
      <c r="X193" s="148">
        <v>0</v>
      </c>
      <c r="Y193" s="148">
        <v>0</v>
      </c>
      <c r="Z193" s="148">
        <v>0</v>
      </c>
      <c r="AA193" s="148">
        <v>0</v>
      </c>
      <c r="AB193" s="148">
        <v>0</v>
      </c>
      <c r="AC193" s="148">
        <v>0</v>
      </c>
      <c r="AD193" s="148">
        <v>0</v>
      </c>
      <c r="AE193" s="148">
        <v>0</v>
      </c>
      <c r="AF193" s="148">
        <v>0</v>
      </c>
      <c r="AG193" s="148">
        <v>0</v>
      </c>
      <c r="AH193" s="148">
        <v>0</v>
      </c>
      <c r="AI193" s="148">
        <v>0</v>
      </c>
      <c r="AJ193" s="148">
        <v>0</v>
      </c>
      <c r="AK193" s="148">
        <v>0</v>
      </c>
      <c r="AL193" s="148">
        <v>0</v>
      </c>
      <c r="AM193" s="148">
        <v>0</v>
      </c>
      <c r="AN193" s="148">
        <v>0</v>
      </c>
      <c r="AO193" s="148">
        <v>0</v>
      </c>
      <c r="AP193" s="148">
        <v>0</v>
      </c>
    </row>
    <row r="194" spans="1:42" ht="15.6" x14ac:dyDescent="0.3">
      <c r="A194" s="173" t="s">
        <v>730</v>
      </c>
      <c r="B194" s="172">
        <v>0</v>
      </c>
      <c r="C194" s="148">
        <v>0</v>
      </c>
      <c r="D194" s="148">
        <v>0</v>
      </c>
      <c r="E194" s="148">
        <v>0</v>
      </c>
      <c r="F194" s="148">
        <v>0</v>
      </c>
      <c r="G194" s="148">
        <v>0</v>
      </c>
      <c r="H194" s="148">
        <v>0</v>
      </c>
      <c r="I194" s="148">
        <v>0</v>
      </c>
      <c r="J194" s="148">
        <v>0</v>
      </c>
      <c r="K194" s="148">
        <v>0</v>
      </c>
      <c r="L194" s="148">
        <v>0</v>
      </c>
      <c r="M194" s="148">
        <v>0</v>
      </c>
      <c r="N194" s="148">
        <v>0</v>
      </c>
      <c r="O194" s="148">
        <v>0</v>
      </c>
      <c r="P194" s="148">
        <v>0</v>
      </c>
      <c r="Q194" s="148">
        <v>0</v>
      </c>
      <c r="R194" s="148">
        <v>0</v>
      </c>
      <c r="S194" s="148">
        <v>0</v>
      </c>
      <c r="T194" s="148">
        <v>0</v>
      </c>
      <c r="U194" s="148">
        <v>0</v>
      </c>
      <c r="V194" s="148">
        <v>0</v>
      </c>
      <c r="W194" s="148">
        <v>0</v>
      </c>
      <c r="X194" s="148">
        <v>0</v>
      </c>
      <c r="Y194" s="148">
        <v>0</v>
      </c>
      <c r="Z194" s="148">
        <v>0</v>
      </c>
      <c r="AA194" s="148">
        <v>0</v>
      </c>
      <c r="AB194" s="148">
        <v>0</v>
      </c>
      <c r="AC194" s="148">
        <v>0</v>
      </c>
      <c r="AD194" s="148">
        <v>0</v>
      </c>
      <c r="AE194" s="148">
        <v>0</v>
      </c>
      <c r="AF194" s="148">
        <v>0</v>
      </c>
      <c r="AG194" s="148">
        <v>0</v>
      </c>
      <c r="AH194" s="148">
        <v>0</v>
      </c>
      <c r="AI194" s="148">
        <v>0</v>
      </c>
      <c r="AJ194" s="148">
        <v>0</v>
      </c>
      <c r="AK194" s="148">
        <v>0</v>
      </c>
      <c r="AL194" s="148">
        <v>0</v>
      </c>
      <c r="AM194" s="148">
        <v>0</v>
      </c>
      <c r="AN194" s="148">
        <v>0</v>
      </c>
      <c r="AO194" s="148">
        <v>0</v>
      </c>
      <c r="AP194" s="148">
        <v>0</v>
      </c>
    </row>
    <row r="195" spans="1:42" ht="15.6" x14ac:dyDescent="0.3">
      <c r="A195" s="173" t="s">
        <v>731</v>
      </c>
      <c r="B195" s="172">
        <v>3</v>
      </c>
      <c r="C195" s="148">
        <v>0</v>
      </c>
      <c r="D195" s="148">
        <v>0</v>
      </c>
      <c r="E195" s="148">
        <v>0</v>
      </c>
      <c r="F195" s="148">
        <v>0</v>
      </c>
      <c r="G195" s="148">
        <v>0</v>
      </c>
      <c r="H195" s="148">
        <v>0</v>
      </c>
      <c r="I195" s="148">
        <v>0</v>
      </c>
      <c r="J195" s="148">
        <v>0</v>
      </c>
      <c r="K195" s="148">
        <v>0</v>
      </c>
      <c r="L195" s="148">
        <v>0</v>
      </c>
      <c r="M195" s="148">
        <v>0</v>
      </c>
      <c r="N195" s="148">
        <v>0</v>
      </c>
      <c r="O195" s="148">
        <v>0</v>
      </c>
      <c r="P195" s="148">
        <v>0</v>
      </c>
      <c r="Q195" s="148">
        <v>0</v>
      </c>
      <c r="R195" s="148">
        <v>0</v>
      </c>
      <c r="S195" s="148">
        <v>0</v>
      </c>
      <c r="T195" s="148">
        <v>0</v>
      </c>
      <c r="U195" s="148">
        <v>0</v>
      </c>
      <c r="V195" s="148">
        <v>0</v>
      </c>
      <c r="W195" s="148">
        <v>0</v>
      </c>
      <c r="X195" s="148">
        <v>0</v>
      </c>
      <c r="Y195" s="148">
        <v>0</v>
      </c>
      <c r="Z195" s="148">
        <v>0</v>
      </c>
      <c r="AA195" s="148">
        <v>0</v>
      </c>
      <c r="AB195" s="148">
        <v>0</v>
      </c>
      <c r="AC195" s="148">
        <v>1</v>
      </c>
      <c r="AD195" s="148">
        <v>0</v>
      </c>
      <c r="AE195" s="148">
        <v>0</v>
      </c>
      <c r="AF195" s="148">
        <v>0</v>
      </c>
      <c r="AG195" s="148">
        <v>2</v>
      </c>
      <c r="AH195" s="148">
        <v>0</v>
      </c>
      <c r="AI195" s="148">
        <v>0</v>
      </c>
      <c r="AJ195" s="148">
        <v>0</v>
      </c>
      <c r="AK195" s="148">
        <v>0</v>
      </c>
      <c r="AL195" s="148">
        <v>0</v>
      </c>
      <c r="AM195" s="148">
        <v>0</v>
      </c>
      <c r="AN195" s="148">
        <v>0</v>
      </c>
      <c r="AO195" s="148">
        <v>0</v>
      </c>
      <c r="AP195" s="148">
        <v>0</v>
      </c>
    </row>
    <row r="196" spans="1:42" ht="15.6" x14ac:dyDescent="0.3">
      <c r="A196" s="173" t="s">
        <v>732</v>
      </c>
      <c r="B196" s="172">
        <v>0</v>
      </c>
      <c r="C196" s="148">
        <v>0</v>
      </c>
      <c r="D196" s="148">
        <v>0</v>
      </c>
      <c r="E196" s="148">
        <v>0</v>
      </c>
      <c r="F196" s="148">
        <v>0</v>
      </c>
      <c r="G196" s="148">
        <v>0</v>
      </c>
      <c r="H196" s="148">
        <v>0</v>
      </c>
      <c r="I196" s="148">
        <v>0</v>
      </c>
      <c r="J196" s="148">
        <v>0</v>
      </c>
      <c r="K196" s="148">
        <v>0</v>
      </c>
      <c r="L196" s="148">
        <v>0</v>
      </c>
      <c r="M196" s="148">
        <v>0</v>
      </c>
      <c r="N196" s="148">
        <v>0</v>
      </c>
      <c r="O196" s="148">
        <v>0</v>
      </c>
      <c r="P196" s="148">
        <v>0</v>
      </c>
      <c r="Q196" s="148">
        <v>0</v>
      </c>
      <c r="R196" s="148">
        <v>0</v>
      </c>
      <c r="S196" s="148">
        <v>0</v>
      </c>
      <c r="T196" s="148">
        <v>0</v>
      </c>
      <c r="U196" s="148">
        <v>0</v>
      </c>
      <c r="V196" s="148">
        <v>0</v>
      </c>
      <c r="W196" s="148">
        <v>0</v>
      </c>
      <c r="X196" s="148">
        <v>0</v>
      </c>
      <c r="Y196" s="148">
        <v>0</v>
      </c>
      <c r="Z196" s="148">
        <v>0</v>
      </c>
      <c r="AA196" s="148">
        <v>0</v>
      </c>
      <c r="AB196" s="148">
        <v>0</v>
      </c>
      <c r="AC196" s="148">
        <v>0</v>
      </c>
      <c r="AD196" s="148">
        <v>0</v>
      </c>
      <c r="AE196" s="148">
        <v>0</v>
      </c>
      <c r="AF196" s="148">
        <v>0</v>
      </c>
      <c r="AG196" s="148">
        <v>0</v>
      </c>
      <c r="AH196" s="148">
        <v>0</v>
      </c>
      <c r="AI196" s="148">
        <v>0</v>
      </c>
      <c r="AJ196" s="148">
        <v>0</v>
      </c>
      <c r="AK196" s="148">
        <v>0</v>
      </c>
      <c r="AL196" s="148">
        <v>0</v>
      </c>
      <c r="AM196" s="148">
        <v>0</v>
      </c>
      <c r="AN196" s="148">
        <v>0</v>
      </c>
      <c r="AO196" s="148">
        <v>0</v>
      </c>
      <c r="AP196" s="148">
        <v>0</v>
      </c>
    </row>
    <row r="197" spans="1:42" ht="15.6" x14ac:dyDescent="0.3">
      <c r="A197" s="173" t="s">
        <v>559</v>
      </c>
      <c r="B197" s="172">
        <v>1</v>
      </c>
      <c r="C197" s="148">
        <v>0</v>
      </c>
      <c r="D197" s="148">
        <v>0</v>
      </c>
      <c r="E197" s="148">
        <v>0</v>
      </c>
      <c r="F197" s="148">
        <v>0</v>
      </c>
      <c r="G197" s="148">
        <v>0</v>
      </c>
      <c r="H197" s="148">
        <v>0</v>
      </c>
      <c r="I197" s="148">
        <v>0</v>
      </c>
      <c r="J197" s="148">
        <v>0</v>
      </c>
      <c r="K197" s="148">
        <v>0</v>
      </c>
      <c r="L197" s="148">
        <v>0</v>
      </c>
      <c r="M197" s="148">
        <v>0</v>
      </c>
      <c r="N197" s="148">
        <v>0</v>
      </c>
      <c r="O197" s="148">
        <v>0</v>
      </c>
      <c r="P197" s="148">
        <v>0</v>
      </c>
      <c r="Q197" s="148">
        <v>0</v>
      </c>
      <c r="R197" s="148">
        <v>0</v>
      </c>
      <c r="S197" s="148">
        <v>1</v>
      </c>
      <c r="T197" s="148">
        <v>0</v>
      </c>
      <c r="U197" s="148">
        <v>0</v>
      </c>
      <c r="V197" s="148">
        <v>0</v>
      </c>
      <c r="W197" s="148">
        <v>0</v>
      </c>
      <c r="X197" s="148">
        <v>0</v>
      </c>
      <c r="Y197" s="148">
        <v>0</v>
      </c>
      <c r="Z197" s="148">
        <v>0</v>
      </c>
      <c r="AA197" s="148">
        <v>0</v>
      </c>
      <c r="AB197" s="148">
        <v>0</v>
      </c>
      <c r="AC197" s="148">
        <v>0</v>
      </c>
      <c r="AD197" s="148">
        <v>0</v>
      </c>
      <c r="AE197" s="148">
        <v>0</v>
      </c>
      <c r="AF197" s="148">
        <v>0</v>
      </c>
      <c r="AG197" s="148">
        <v>0</v>
      </c>
      <c r="AH197" s="148">
        <v>0</v>
      </c>
      <c r="AI197" s="148">
        <v>0</v>
      </c>
      <c r="AJ197" s="148">
        <v>0</v>
      </c>
      <c r="AK197" s="148">
        <v>0</v>
      </c>
      <c r="AL197" s="148">
        <v>0</v>
      </c>
      <c r="AM197" s="148">
        <v>0</v>
      </c>
      <c r="AN197" s="148">
        <v>0</v>
      </c>
      <c r="AO197" s="148">
        <v>0</v>
      </c>
      <c r="AP197" s="148">
        <v>0</v>
      </c>
    </row>
    <row r="198" spans="1:42" ht="15.6" x14ac:dyDescent="0.3">
      <c r="A198" s="173" t="s">
        <v>733</v>
      </c>
      <c r="B198" s="172">
        <v>0</v>
      </c>
      <c r="C198" s="148">
        <v>0</v>
      </c>
      <c r="D198" s="148">
        <v>0</v>
      </c>
      <c r="E198" s="148">
        <v>0</v>
      </c>
      <c r="F198" s="148">
        <v>0</v>
      </c>
      <c r="G198" s="148">
        <v>0</v>
      </c>
      <c r="H198" s="148">
        <v>0</v>
      </c>
      <c r="I198" s="148">
        <v>0</v>
      </c>
      <c r="J198" s="148">
        <v>0</v>
      </c>
      <c r="K198" s="148">
        <v>0</v>
      </c>
      <c r="L198" s="148">
        <v>0</v>
      </c>
      <c r="M198" s="148">
        <v>0</v>
      </c>
      <c r="N198" s="148">
        <v>0</v>
      </c>
      <c r="O198" s="148">
        <v>0</v>
      </c>
      <c r="P198" s="148">
        <v>0</v>
      </c>
      <c r="Q198" s="148">
        <v>0</v>
      </c>
      <c r="R198" s="148">
        <v>0</v>
      </c>
      <c r="S198" s="148">
        <v>0</v>
      </c>
      <c r="T198" s="148">
        <v>0</v>
      </c>
      <c r="U198" s="148">
        <v>0</v>
      </c>
      <c r="V198" s="148">
        <v>0</v>
      </c>
      <c r="W198" s="148">
        <v>0</v>
      </c>
      <c r="X198" s="148">
        <v>0</v>
      </c>
      <c r="Y198" s="148">
        <v>0</v>
      </c>
      <c r="Z198" s="148">
        <v>0</v>
      </c>
      <c r="AA198" s="148">
        <v>0</v>
      </c>
      <c r="AB198" s="148">
        <v>0</v>
      </c>
      <c r="AC198" s="148">
        <v>0</v>
      </c>
      <c r="AD198" s="148">
        <v>0</v>
      </c>
      <c r="AE198" s="148">
        <v>0</v>
      </c>
      <c r="AF198" s="148">
        <v>0</v>
      </c>
      <c r="AG198" s="148">
        <v>0</v>
      </c>
      <c r="AH198" s="148">
        <v>0</v>
      </c>
      <c r="AI198" s="148">
        <v>0</v>
      </c>
      <c r="AJ198" s="148">
        <v>0</v>
      </c>
      <c r="AK198" s="148">
        <v>0</v>
      </c>
      <c r="AL198" s="148">
        <v>0</v>
      </c>
      <c r="AM198" s="148">
        <v>0</v>
      </c>
      <c r="AN198" s="148">
        <v>0</v>
      </c>
      <c r="AO198" s="148">
        <v>0</v>
      </c>
      <c r="AP198" s="148">
        <v>0</v>
      </c>
    </row>
    <row r="199" spans="1:42" ht="15.6" x14ac:dyDescent="0.3">
      <c r="A199" s="173" t="s">
        <v>734</v>
      </c>
      <c r="B199" s="172">
        <v>0</v>
      </c>
      <c r="C199" s="148">
        <v>0</v>
      </c>
      <c r="D199" s="148">
        <v>0</v>
      </c>
      <c r="E199" s="148">
        <v>0</v>
      </c>
      <c r="F199" s="148">
        <v>0</v>
      </c>
      <c r="G199" s="148">
        <v>0</v>
      </c>
      <c r="H199" s="148">
        <v>0</v>
      </c>
      <c r="I199" s="148">
        <v>0</v>
      </c>
      <c r="J199" s="148">
        <v>0</v>
      </c>
      <c r="K199" s="148">
        <v>0</v>
      </c>
      <c r="L199" s="148">
        <v>0</v>
      </c>
      <c r="M199" s="148">
        <v>0</v>
      </c>
      <c r="N199" s="148">
        <v>0</v>
      </c>
      <c r="O199" s="148">
        <v>0</v>
      </c>
      <c r="P199" s="148">
        <v>0</v>
      </c>
      <c r="Q199" s="148">
        <v>0</v>
      </c>
      <c r="R199" s="148">
        <v>0</v>
      </c>
      <c r="S199" s="148">
        <v>0</v>
      </c>
      <c r="T199" s="148">
        <v>0</v>
      </c>
      <c r="U199" s="148">
        <v>0</v>
      </c>
      <c r="V199" s="148">
        <v>0</v>
      </c>
      <c r="W199" s="148">
        <v>0</v>
      </c>
      <c r="X199" s="148">
        <v>0</v>
      </c>
      <c r="Y199" s="148">
        <v>0</v>
      </c>
      <c r="Z199" s="148">
        <v>0</v>
      </c>
      <c r="AA199" s="148">
        <v>0</v>
      </c>
      <c r="AB199" s="148">
        <v>0</v>
      </c>
      <c r="AC199" s="148">
        <v>0</v>
      </c>
      <c r="AD199" s="148">
        <v>0</v>
      </c>
      <c r="AE199" s="148">
        <v>0</v>
      </c>
      <c r="AF199" s="148">
        <v>0</v>
      </c>
      <c r="AG199" s="148">
        <v>0</v>
      </c>
      <c r="AH199" s="148">
        <v>0</v>
      </c>
      <c r="AI199" s="148">
        <v>0</v>
      </c>
      <c r="AJ199" s="148">
        <v>0</v>
      </c>
      <c r="AK199" s="148">
        <v>0</v>
      </c>
      <c r="AL199" s="148">
        <v>0</v>
      </c>
      <c r="AM199" s="148">
        <v>0</v>
      </c>
      <c r="AN199" s="148">
        <v>0</v>
      </c>
      <c r="AO199" s="148">
        <v>0</v>
      </c>
      <c r="AP199" s="148">
        <v>0</v>
      </c>
    </row>
    <row r="200" spans="1:42" ht="15.6" x14ac:dyDescent="0.3">
      <c r="A200" s="173" t="s">
        <v>310</v>
      </c>
      <c r="B200" s="172">
        <v>214</v>
      </c>
      <c r="C200" s="148">
        <v>4</v>
      </c>
      <c r="D200" s="148">
        <v>0</v>
      </c>
      <c r="E200" s="148">
        <v>5</v>
      </c>
      <c r="F200" s="148">
        <v>5</v>
      </c>
      <c r="G200" s="148">
        <v>0</v>
      </c>
      <c r="H200" s="148">
        <v>11</v>
      </c>
      <c r="I200" s="148">
        <v>0</v>
      </c>
      <c r="J200" s="148">
        <v>5</v>
      </c>
      <c r="K200" s="148">
        <v>4</v>
      </c>
      <c r="L200" s="148">
        <v>0</v>
      </c>
      <c r="M200" s="148">
        <v>5</v>
      </c>
      <c r="N200" s="148">
        <v>0</v>
      </c>
      <c r="O200" s="148">
        <v>13</v>
      </c>
      <c r="P200" s="148">
        <v>4</v>
      </c>
      <c r="Q200" s="148">
        <v>0</v>
      </c>
      <c r="R200" s="148">
        <v>0</v>
      </c>
      <c r="S200" s="148">
        <v>58</v>
      </c>
      <c r="T200" s="148">
        <v>2</v>
      </c>
      <c r="U200" s="148">
        <v>1</v>
      </c>
      <c r="V200" s="148">
        <v>0</v>
      </c>
      <c r="W200" s="148">
        <v>2</v>
      </c>
      <c r="X200" s="148">
        <v>0</v>
      </c>
      <c r="Y200" s="148">
        <v>3</v>
      </c>
      <c r="Z200" s="148">
        <v>0</v>
      </c>
      <c r="AA200" s="148">
        <v>4</v>
      </c>
      <c r="AB200" s="148">
        <v>0</v>
      </c>
      <c r="AC200" s="148">
        <v>19</v>
      </c>
      <c r="AD200" s="148">
        <v>0</v>
      </c>
      <c r="AE200" s="148">
        <v>5</v>
      </c>
      <c r="AF200" s="148">
        <v>0</v>
      </c>
      <c r="AG200" s="148">
        <v>22</v>
      </c>
      <c r="AH200" s="148">
        <v>6</v>
      </c>
      <c r="AI200" s="148">
        <v>0</v>
      </c>
      <c r="AJ200" s="148">
        <v>4</v>
      </c>
      <c r="AK200" s="148">
        <v>0</v>
      </c>
      <c r="AL200" s="148">
        <v>1</v>
      </c>
      <c r="AM200" s="148">
        <v>5</v>
      </c>
      <c r="AN200" s="148">
        <v>1</v>
      </c>
      <c r="AO200" s="148">
        <v>20</v>
      </c>
      <c r="AP200" s="148">
        <v>5</v>
      </c>
    </row>
    <row r="201" spans="1:42" ht="15.6" x14ac:dyDescent="0.3">
      <c r="A201" s="173" t="s">
        <v>735</v>
      </c>
      <c r="B201" s="172">
        <v>1</v>
      </c>
      <c r="C201" s="148">
        <v>0</v>
      </c>
      <c r="D201" s="148">
        <v>0</v>
      </c>
      <c r="E201" s="148">
        <v>0</v>
      </c>
      <c r="F201" s="148">
        <v>0</v>
      </c>
      <c r="G201" s="148">
        <v>0</v>
      </c>
      <c r="H201" s="148">
        <v>0</v>
      </c>
      <c r="I201" s="148">
        <v>0</v>
      </c>
      <c r="J201" s="148">
        <v>0</v>
      </c>
      <c r="K201" s="148">
        <v>0</v>
      </c>
      <c r="L201" s="148">
        <v>0</v>
      </c>
      <c r="M201" s="148">
        <v>0</v>
      </c>
      <c r="N201" s="148">
        <v>0</v>
      </c>
      <c r="O201" s="148">
        <v>0</v>
      </c>
      <c r="P201" s="148">
        <v>0</v>
      </c>
      <c r="Q201" s="148">
        <v>0</v>
      </c>
      <c r="R201" s="148">
        <v>0</v>
      </c>
      <c r="S201" s="148">
        <v>1</v>
      </c>
      <c r="T201" s="148">
        <v>0</v>
      </c>
      <c r="U201" s="148">
        <v>0</v>
      </c>
      <c r="V201" s="148">
        <v>0</v>
      </c>
      <c r="W201" s="148">
        <v>0</v>
      </c>
      <c r="X201" s="148">
        <v>0</v>
      </c>
      <c r="Y201" s="148">
        <v>0</v>
      </c>
      <c r="Z201" s="148">
        <v>0</v>
      </c>
      <c r="AA201" s="148">
        <v>0</v>
      </c>
      <c r="AB201" s="148">
        <v>0</v>
      </c>
      <c r="AC201" s="148">
        <v>0</v>
      </c>
      <c r="AD201" s="148">
        <v>0</v>
      </c>
      <c r="AE201" s="148">
        <v>0</v>
      </c>
      <c r="AF201" s="148">
        <v>0</v>
      </c>
      <c r="AG201" s="148">
        <v>0</v>
      </c>
      <c r="AH201" s="148">
        <v>0</v>
      </c>
      <c r="AI201" s="148">
        <v>0</v>
      </c>
      <c r="AJ201" s="148">
        <v>0</v>
      </c>
      <c r="AK201" s="148">
        <v>0</v>
      </c>
      <c r="AL201" s="148">
        <v>0</v>
      </c>
      <c r="AM201" s="148">
        <v>0</v>
      </c>
      <c r="AN201" s="148">
        <v>0</v>
      </c>
      <c r="AO201" s="148">
        <v>0</v>
      </c>
      <c r="AP201" s="148">
        <v>0</v>
      </c>
    </row>
    <row r="202" spans="1:42" ht="15.6" x14ac:dyDescent="0.3">
      <c r="A202" s="173" t="s">
        <v>589</v>
      </c>
      <c r="B202" s="172">
        <v>3</v>
      </c>
      <c r="C202" s="148">
        <v>0</v>
      </c>
      <c r="D202" s="148">
        <v>0</v>
      </c>
      <c r="E202" s="148">
        <v>0</v>
      </c>
      <c r="F202" s="148">
        <v>0</v>
      </c>
      <c r="G202" s="148">
        <v>0</v>
      </c>
      <c r="H202" s="148">
        <v>0</v>
      </c>
      <c r="I202" s="148">
        <v>0</v>
      </c>
      <c r="J202" s="148">
        <v>0</v>
      </c>
      <c r="K202" s="148">
        <v>0</v>
      </c>
      <c r="L202" s="148">
        <v>0</v>
      </c>
      <c r="M202" s="148">
        <v>0</v>
      </c>
      <c r="N202" s="148">
        <v>0</v>
      </c>
      <c r="O202" s="148">
        <v>0</v>
      </c>
      <c r="P202" s="148">
        <v>0</v>
      </c>
      <c r="Q202" s="148">
        <v>0</v>
      </c>
      <c r="R202" s="148">
        <v>0</v>
      </c>
      <c r="S202" s="148">
        <v>3</v>
      </c>
      <c r="T202" s="148">
        <v>0</v>
      </c>
      <c r="U202" s="148">
        <v>0</v>
      </c>
      <c r="V202" s="148">
        <v>0</v>
      </c>
      <c r="W202" s="148">
        <v>0</v>
      </c>
      <c r="X202" s="148">
        <v>0</v>
      </c>
      <c r="Y202" s="148">
        <v>0</v>
      </c>
      <c r="Z202" s="148">
        <v>0</v>
      </c>
      <c r="AA202" s="148">
        <v>0</v>
      </c>
      <c r="AB202" s="148">
        <v>0</v>
      </c>
      <c r="AC202" s="148">
        <v>0</v>
      </c>
      <c r="AD202" s="148">
        <v>0</v>
      </c>
      <c r="AE202" s="148">
        <v>0</v>
      </c>
      <c r="AF202" s="148">
        <v>0</v>
      </c>
      <c r="AG202" s="148">
        <v>0</v>
      </c>
      <c r="AH202" s="148">
        <v>0</v>
      </c>
      <c r="AI202" s="148">
        <v>0</v>
      </c>
      <c r="AJ202" s="148">
        <v>0</v>
      </c>
      <c r="AK202" s="148">
        <v>0</v>
      </c>
      <c r="AL202" s="148">
        <v>0</v>
      </c>
      <c r="AM202" s="148">
        <v>0</v>
      </c>
      <c r="AN202" s="148">
        <v>0</v>
      </c>
      <c r="AO202" s="148">
        <v>0</v>
      </c>
      <c r="AP202" s="148">
        <v>0</v>
      </c>
    </row>
    <row r="203" spans="1:42" ht="15.6" x14ac:dyDescent="0.3">
      <c r="A203" s="173" t="s">
        <v>736</v>
      </c>
      <c r="B203" s="172">
        <v>3</v>
      </c>
      <c r="C203" s="148">
        <v>0</v>
      </c>
      <c r="D203" s="148">
        <v>0</v>
      </c>
      <c r="E203" s="148">
        <v>0</v>
      </c>
      <c r="F203" s="148">
        <v>0</v>
      </c>
      <c r="G203" s="148">
        <v>0</v>
      </c>
      <c r="H203" s="148">
        <v>0</v>
      </c>
      <c r="I203" s="148">
        <v>0</v>
      </c>
      <c r="J203" s="148">
        <v>0</v>
      </c>
      <c r="K203" s="148">
        <v>0</v>
      </c>
      <c r="L203" s="148">
        <v>0</v>
      </c>
      <c r="M203" s="148">
        <v>0</v>
      </c>
      <c r="N203" s="148">
        <v>0</v>
      </c>
      <c r="O203" s="148">
        <v>0</v>
      </c>
      <c r="P203" s="148">
        <v>0</v>
      </c>
      <c r="Q203" s="148">
        <v>0</v>
      </c>
      <c r="R203" s="148">
        <v>0</v>
      </c>
      <c r="S203" s="148">
        <v>2</v>
      </c>
      <c r="T203" s="148">
        <v>0</v>
      </c>
      <c r="U203" s="148">
        <v>0</v>
      </c>
      <c r="V203" s="148">
        <v>0</v>
      </c>
      <c r="W203" s="148">
        <v>0</v>
      </c>
      <c r="X203" s="148">
        <v>0</v>
      </c>
      <c r="Y203" s="148">
        <v>0</v>
      </c>
      <c r="Z203" s="148">
        <v>0</v>
      </c>
      <c r="AA203" s="148">
        <v>0</v>
      </c>
      <c r="AB203" s="148">
        <v>0</v>
      </c>
      <c r="AC203" s="148">
        <v>0</v>
      </c>
      <c r="AD203" s="148">
        <v>0</v>
      </c>
      <c r="AE203" s="148">
        <v>0</v>
      </c>
      <c r="AF203" s="148">
        <v>0</v>
      </c>
      <c r="AG203" s="148">
        <v>1</v>
      </c>
      <c r="AH203" s="148">
        <v>0</v>
      </c>
      <c r="AI203" s="148">
        <v>0</v>
      </c>
      <c r="AJ203" s="148">
        <v>0</v>
      </c>
      <c r="AK203" s="148">
        <v>0</v>
      </c>
      <c r="AL203" s="148">
        <v>0</v>
      </c>
      <c r="AM203" s="148">
        <v>0</v>
      </c>
      <c r="AN203" s="148">
        <v>0</v>
      </c>
      <c r="AO203" s="148">
        <v>0</v>
      </c>
      <c r="AP203" s="148">
        <v>0</v>
      </c>
    </row>
    <row r="204" spans="1:42" ht="15.6" x14ac:dyDescent="0.3">
      <c r="A204" s="173" t="s">
        <v>737</v>
      </c>
      <c r="B204" s="172">
        <v>0</v>
      </c>
      <c r="C204" s="148">
        <v>0</v>
      </c>
      <c r="D204" s="148">
        <v>0</v>
      </c>
      <c r="E204" s="148">
        <v>0</v>
      </c>
      <c r="F204" s="148">
        <v>0</v>
      </c>
      <c r="G204" s="148">
        <v>0</v>
      </c>
      <c r="H204" s="148">
        <v>0</v>
      </c>
      <c r="I204" s="148">
        <v>0</v>
      </c>
      <c r="J204" s="148">
        <v>0</v>
      </c>
      <c r="K204" s="148">
        <v>0</v>
      </c>
      <c r="L204" s="148">
        <v>0</v>
      </c>
      <c r="M204" s="148">
        <v>0</v>
      </c>
      <c r="N204" s="148">
        <v>0</v>
      </c>
      <c r="O204" s="148">
        <v>0</v>
      </c>
      <c r="P204" s="148">
        <v>0</v>
      </c>
      <c r="Q204" s="148">
        <v>0</v>
      </c>
      <c r="R204" s="148">
        <v>0</v>
      </c>
      <c r="S204" s="148">
        <v>0</v>
      </c>
      <c r="T204" s="148">
        <v>0</v>
      </c>
      <c r="U204" s="148">
        <v>0</v>
      </c>
      <c r="V204" s="148">
        <v>0</v>
      </c>
      <c r="W204" s="148">
        <v>0</v>
      </c>
      <c r="X204" s="148">
        <v>0</v>
      </c>
      <c r="Y204" s="148">
        <v>0</v>
      </c>
      <c r="Z204" s="148">
        <v>0</v>
      </c>
      <c r="AA204" s="148">
        <v>0</v>
      </c>
      <c r="AB204" s="148">
        <v>0</v>
      </c>
      <c r="AC204" s="148">
        <v>0</v>
      </c>
      <c r="AD204" s="148">
        <v>0</v>
      </c>
      <c r="AE204" s="148">
        <v>0</v>
      </c>
      <c r="AF204" s="148">
        <v>0</v>
      </c>
      <c r="AG204" s="148">
        <v>0</v>
      </c>
      <c r="AH204" s="148">
        <v>0</v>
      </c>
      <c r="AI204" s="148">
        <v>0</v>
      </c>
      <c r="AJ204" s="148">
        <v>0</v>
      </c>
      <c r="AK204" s="148">
        <v>0</v>
      </c>
      <c r="AL204" s="148">
        <v>0</v>
      </c>
      <c r="AM204" s="148">
        <v>0</v>
      </c>
      <c r="AN204" s="148">
        <v>0</v>
      </c>
      <c r="AO204" s="148">
        <v>0</v>
      </c>
      <c r="AP204" s="148">
        <v>0</v>
      </c>
    </row>
    <row r="205" spans="1:42" ht="15.6" x14ac:dyDescent="0.3">
      <c r="A205" s="173" t="s">
        <v>738</v>
      </c>
      <c r="B205" s="172">
        <v>1</v>
      </c>
      <c r="C205" s="148">
        <v>0</v>
      </c>
      <c r="D205" s="148">
        <v>0</v>
      </c>
      <c r="E205" s="148">
        <v>0</v>
      </c>
      <c r="F205" s="148">
        <v>0</v>
      </c>
      <c r="G205" s="148">
        <v>0</v>
      </c>
      <c r="H205" s="148">
        <v>0</v>
      </c>
      <c r="I205" s="148">
        <v>0</v>
      </c>
      <c r="J205" s="148">
        <v>0</v>
      </c>
      <c r="K205" s="148">
        <v>0</v>
      </c>
      <c r="L205" s="148">
        <v>0</v>
      </c>
      <c r="M205" s="148">
        <v>0</v>
      </c>
      <c r="N205" s="148">
        <v>0</v>
      </c>
      <c r="O205" s="148">
        <v>0</v>
      </c>
      <c r="P205" s="148">
        <v>0</v>
      </c>
      <c r="Q205" s="148">
        <v>0</v>
      </c>
      <c r="R205" s="148">
        <v>0</v>
      </c>
      <c r="S205" s="148">
        <v>0</v>
      </c>
      <c r="T205" s="148">
        <v>0</v>
      </c>
      <c r="U205" s="148">
        <v>1</v>
      </c>
      <c r="V205" s="148">
        <v>0</v>
      </c>
      <c r="W205" s="148">
        <v>0</v>
      </c>
      <c r="X205" s="148">
        <v>0</v>
      </c>
      <c r="Y205" s="148">
        <v>0</v>
      </c>
      <c r="Z205" s="148">
        <v>0</v>
      </c>
      <c r="AA205" s="148">
        <v>0</v>
      </c>
      <c r="AB205" s="148">
        <v>0</v>
      </c>
      <c r="AC205" s="148">
        <v>0</v>
      </c>
      <c r="AD205" s="148">
        <v>0</v>
      </c>
      <c r="AE205" s="148">
        <v>0</v>
      </c>
      <c r="AF205" s="148">
        <v>0</v>
      </c>
      <c r="AG205" s="148">
        <v>0</v>
      </c>
      <c r="AH205" s="148">
        <v>0</v>
      </c>
      <c r="AI205" s="148">
        <v>0</v>
      </c>
      <c r="AJ205" s="148">
        <v>0</v>
      </c>
      <c r="AK205" s="148">
        <v>0</v>
      </c>
      <c r="AL205" s="148">
        <v>0</v>
      </c>
      <c r="AM205" s="148">
        <v>0</v>
      </c>
      <c r="AN205" s="148">
        <v>0</v>
      </c>
      <c r="AO205" s="148">
        <v>0</v>
      </c>
      <c r="AP205" s="148">
        <v>0</v>
      </c>
    </row>
    <row r="206" spans="1:42" ht="15.6" x14ac:dyDescent="0.3">
      <c r="A206" s="173" t="s">
        <v>739</v>
      </c>
      <c r="B206" s="172">
        <v>0</v>
      </c>
      <c r="C206" s="148">
        <v>0</v>
      </c>
      <c r="D206" s="148">
        <v>0</v>
      </c>
      <c r="E206" s="148">
        <v>0</v>
      </c>
      <c r="F206" s="148">
        <v>0</v>
      </c>
      <c r="G206" s="148">
        <v>0</v>
      </c>
      <c r="H206" s="148">
        <v>0</v>
      </c>
      <c r="I206" s="148">
        <v>0</v>
      </c>
      <c r="J206" s="148">
        <v>0</v>
      </c>
      <c r="K206" s="148">
        <v>0</v>
      </c>
      <c r="L206" s="148">
        <v>0</v>
      </c>
      <c r="M206" s="148">
        <v>0</v>
      </c>
      <c r="N206" s="148">
        <v>0</v>
      </c>
      <c r="O206" s="148">
        <v>0</v>
      </c>
      <c r="P206" s="148">
        <v>0</v>
      </c>
      <c r="Q206" s="148">
        <v>0</v>
      </c>
      <c r="R206" s="148">
        <v>0</v>
      </c>
      <c r="S206" s="148">
        <v>0</v>
      </c>
      <c r="T206" s="148">
        <v>0</v>
      </c>
      <c r="U206" s="148">
        <v>0</v>
      </c>
      <c r="V206" s="148">
        <v>0</v>
      </c>
      <c r="W206" s="148">
        <v>0</v>
      </c>
      <c r="X206" s="148">
        <v>0</v>
      </c>
      <c r="Y206" s="148">
        <v>0</v>
      </c>
      <c r="Z206" s="148">
        <v>0</v>
      </c>
      <c r="AA206" s="148">
        <v>0</v>
      </c>
      <c r="AB206" s="148">
        <v>0</v>
      </c>
      <c r="AC206" s="148">
        <v>0</v>
      </c>
      <c r="AD206" s="148">
        <v>0</v>
      </c>
      <c r="AE206" s="148">
        <v>0</v>
      </c>
      <c r="AF206" s="148">
        <v>0</v>
      </c>
      <c r="AG206" s="148">
        <v>0</v>
      </c>
      <c r="AH206" s="148">
        <v>0</v>
      </c>
      <c r="AI206" s="148">
        <v>0</v>
      </c>
      <c r="AJ206" s="148">
        <v>0</v>
      </c>
      <c r="AK206" s="148">
        <v>0</v>
      </c>
      <c r="AL206" s="148">
        <v>0</v>
      </c>
      <c r="AM206" s="148">
        <v>0</v>
      </c>
      <c r="AN206" s="148">
        <v>0</v>
      </c>
      <c r="AO206" s="148">
        <v>0</v>
      </c>
      <c r="AP206" s="148">
        <v>0</v>
      </c>
    </row>
    <row r="207" spans="1:42" ht="15.6" x14ac:dyDescent="0.3">
      <c r="A207" s="173" t="s">
        <v>740</v>
      </c>
      <c r="B207" s="172">
        <v>0</v>
      </c>
      <c r="C207" s="148">
        <v>0</v>
      </c>
      <c r="D207" s="148">
        <v>0</v>
      </c>
      <c r="E207" s="148">
        <v>0</v>
      </c>
      <c r="F207" s="148">
        <v>0</v>
      </c>
      <c r="G207" s="148">
        <v>0</v>
      </c>
      <c r="H207" s="148">
        <v>0</v>
      </c>
      <c r="I207" s="148">
        <v>0</v>
      </c>
      <c r="J207" s="148">
        <v>0</v>
      </c>
      <c r="K207" s="148">
        <v>0</v>
      </c>
      <c r="L207" s="148">
        <v>0</v>
      </c>
      <c r="M207" s="148">
        <v>0</v>
      </c>
      <c r="N207" s="148">
        <v>0</v>
      </c>
      <c r="O207" s="148">
        <v>0</v>
      </c>
      <c r="P207" s="148">
        <v>0</v>
      </c>
      <c r="Q207" s="148">
        <v>0</v>
      </c>
      <c r="R207" s="148">
        <v>0</v>
      </c>
      <c r="S207" s="148">
        <v>0</v>
      </c>
      <c r="T207" s="148">
        <v>0</v>
      </c>
      <c r="U207" s="148">
        <v>0</v>
      </c>
      <c r="V207" s="148">
        <v>0</v>
      </c>
      <c r="W207" s="148">
        <v>0</v>
      </c>
      <c r="X207" s="148">
        <v>0</v>
      </c>
      <c r="Y207" s="148">
        <v>0</v>
      </c>
      <c r="Z207" s="148">
        <v>0</v>
      </c>
      <c r="AA207" s="148">
        <v>0</v>
      </c>
      <c r="AB207" s="148">
        <v>0</v>
      </c>
      <c r="AC207" s="148">
        <v>0</v>
      </c>
      <c r="AD207" s="148">
        <v>0</v>
      </c>
      <c r="AE207" s="148">
        <v>0</v>
      </c>
      <c r="AF207" s="148">
        <v>0</v>
      </c>
      <c r="AG207" s="148">
        <v>0</v>
      </c>
      <c r="AH207" s="148">
        <v>0</v>
      </c>
      <c r="AI207" s="148">
        <v>0</v>
      </c>
      <c r="AJ207" s="148">
        <v>0</v>
      </c>
      <c r="AK207" s="148">
        <v>0</v>
      </c>
      <c r="AL207" s="148">
        <v>0</v>
      </c>
      <c r="AM207" s="148">
        <v>0</v>
      </c>
      <c r="AN207" s="148">
        <v>0</v>
      </c>
      <c r="AO207" s="148">
        <v>0</v>
      </c>
      <c r="AP207" s="148">
        <v>0</v>
      </c>
    </row>
    <row r="208" spans="1:42" ht="15.6" x14ac:dyDescent="0.3">
      <c r="A208" s="173" t="s">
        <v>741</v>
      </c>
      <c r="B208" s="172">
        <v>0</v>
      </c>
      <c r="C208" s="148">
        <v>0</v>
      </c>
      <c r="D208" s="148">
        <v>0</v>
      </c>
      <c r="E208" s="148">
        <v>0</v>
      </c>
      <c r="F208" s="148">
        <v>0</v>
      </c>
      <c r="G208" s="148">
        <v>0</v>
      </c>
      <c r="H208" s="148">
        <v>0</v>
      </c>
      <c r="I208" s="148">
        <v>0</v>
      </c>
      <c r="J208" s="148">
        <v>0</v>
      </c>
      <c r="K208" s="148">
        <v>0</v>
      </c>
      <c r="L208" s="148">
        <v>0</v>
      </c>
      <c r="M208" s="148">
        <v>0</v>
      </c>
      <c r="N208" s="148">
        <v>0</v>
      </c>
      <c r="O208" s="148">
        <v>0</v>
      </c>
      <c r="P208" s="148">
        <v>0</v>
      </c>
      <c r="Q208" s="148">
        <v>0</v>
      </c>
      <c r="R208" s="148">
        <v>0</v>
      </c>
      <c r="S208" s="148">
        <v>0</v>
      </c>
      <c r="T208" s="148">
        <v>0</v>
      </c>
      <c r="U208" s="148">
        <v>0</v>
      </c>
      <c r="V208" s="148">
        <v>0</v>
      </c>
      <c r="W208" s="148">
        <v>0</v>
      </c>
      <c r="X208" s="148">
        <v>0</v>
      </c>
      <c r="Y208" s="148">
        <v>0</v>
      </c>
      <c r="Z208" s="148">
        <v>0</v>
      </c>
      <c r="AA208" s="148">
        <v>0</v>
      </c>
      <c r="AB208" s="148">
        <v>0</v>
      </c>
      <c r="AC208" s="148">
        <v>0</v>
      </c>
      <c r="AD208" s="148">
        <v>0</v>
      </c>
      <c r="AE208" s="148">
        <v>0</v>
      </c>
      <c r="AF208" s="148">
        <v>0</v>
      </c>
      <c r="AG208" s="148">
        <v>0</v>
      </c>
      <c r="AH208" s="148">
        <v>0</v>
      </c>
      <c r="AI208" s="148">
        <v>0</v>
      </c>
      <c r="AJ208" s="148">
        <v>0</v>
      </c>
      <c r="AK208" s="148">
        <v>0</v>
      </c>
      <c r="AL208" s="148">
        <v>0</v>
      </c>
      <c r="AM208" s="148">
        <v>0</v>
      </c>
      <c r="AN208" s="148">
        <v>0</v>
      </c>
      <c r="AO208" s="148">
        <v>0</v>
      </c>
      <c r="AP208" s="148">
        <v>0</v>
      </c>
    </row>
    <row r="209" spans="1:42" ht="15.6" x14ac:dyDescent="0.3">
      <c r="A209" s="173" t="s">
        <v>742</v>
      </c>
      <c r="B209" s="172">
        <v>0</v>
      </c>
      <c r="C209" s="148">
        <v>0</v>
      </c>
      <c r="D209" s="148">
        <v>0</v>
      </c>
      <c r="E209" s="148">
        <v>0</v>
      </c>
      <c r="F209" s="148">
        <v>0</v>
      </c>
      <c r="G209" s="148">
        <v>0</v>
      </c>
      <c r="H209" s="148">
        <v>0</v>
      </c>
      <c r="I209" s="148">
        <v>0</v>
      </c>
      <c r="J209" s="148">
        <v>0</v>
      </c>
      <c r="K209" s="148">
        <v>0</v>
      </c>
      <c r="L209" s="148">
        <v>0</v>
      </c>
      <c r="M209" s="148">
        <v>0</v>
      </c>
      <c r="N209" s="148">
        <v>0</v>
      </c>
      <c r="O209" s="148">
        <v>0</v>
      </c>
      <c r="P209" s="148">
        <v>0</v>
      </c>
      <c r="Q209" s="148">
        <v>0</v>
      </c>
      <c r="R209" s="148">
        <v>0</v>
      </c>
      <c r="S209" s="148">
        <v>0</v>
      </c>
      <c r="T209" s="148">
        <v>0</v>
      </c>
      <c r="U209" s="148">
        <v>0</v>
      </c>
      <c r="V209" s="148">
        <v>0</v>
      </c>
      <c r="W209" s="148">
        <v>0</v>
      </c>
      <c r="X209" s="148">
        <v>0</v>
      </c>
      <c r="Y209" s="148">
        <v>0</v>
      </c>
      <c r="Z209" s="148">
        <v>0</v>
      </c>
      <c r="AA209" s="148">
        <v>0</v>
      </c>
      <c r="AB209" s="148">
        <v>0</v>
      </c>
      <c r="AC209" s="148">
        <v>0</v>
      </c>
      <c r="AD209" s="148">
        <v>0</v>
      </c>
      <c r="AE209" s="148">
        <v>0</v>
      </c>
      <c r="AF209" s="148">
        <v>0</v>
      </c>
      <c r="AG209" s="148">
        <v>0</v>
      </c>
      <c r="AH209" s="148">
        <v>0</v>
      </c>
      <c r="AI209" s="148">
        <v>0</v>
      </c>
      <c r="AJ209" s="148">
        <v>0</v>
      </c>
      <c r="AK209" s="148">
        <v>0</v>
      </c>
      <c r="AL209" s="148">
        <v>0</v>
      </c>
      <c r="AM209" s="148">
        <v>0</v>
      </c>
      <c r="AN209" s="148">
        <v>0</v>
      </c>
      <c r="AO209" s="148">
        <v>0</v>
      </c>
      <c r="AP209" s="148">
        <v>0</v>
      </c>
    </row>
    <row r="210" spans="1:42" ht="15.6" x14ac:dyDescent="0.3">
      <c r="A210" s="173" t="s">
        <v>590</v>
      </c>
      <c r="B210" s="172">
        <v>0</v>
      </c>
      <c r="C210" s="148">
        <v>0</v>
      </c>
      <c r="D210" s="148">
        <v>0</v>
      </c>
      <c r="E210" s="148">
        <v>0</v>
      </c>
      <c r="F210" s="148">
        <v>0</v>
      </c>
      <c r="G210" s="148">
        <v>0</v>
      </c>
      <c r="H210" s="148">
        <v>0</v>
      </c>
      <c r="I210" s="148">
        <v>0</v>
      </c>
      <c r="J210" s="148">
        <v>0</v>
      </c>
      <c r="K210" s="148">
        <v>0</v>
      </c>
      <c r="L210" s="148">
        <v>0</v>
      </c>
      <c r="M210" s="148">
        <v>0</v>
      </c>
      <c r="N210" s="148">
        <v>0</v>
      </c>
      <c r="O210" s="148">
        <v>0</v>
      </c>
      <c r="P210" s="148">
        <v>0</v>
      </c>
      <c r="Q210" s="148">
        <v>0</v>
      </c>
      <c r="R210" s="148">
        <v>0</v>
      </c>
      <c r="S210" s="148">
        <v>0</v>
      </c>
      <c r="T210" s="148">
        <v>0</v>
      </c>
      <c r="U210" s="148">
        <v>0</v>
      </c>
      <c r="V210" s="148">
        <v>0</v>
      </c>
      <c r="W210" s="148">
        <v>0</v>
      </c>
      <c r="X210" s="148">
        <v>0</v>
      </c>
      <c r="Y210" s="148">
        <v>0</v>
      </c>
      <c r="Z210" s="148">
        <v>0</v>
      </c>
      <c r="AA210" s="148">
        <v>0</v>
      </c>
      <c r="AB210" s="148">
        <v>0</v>
      </c>
      <c r="AC210" s="148">
        <v>0</v>
      </c>
      <c r="AD210" s="148">
        <v>0</v>
      </c>
      <c r="AE210" s="148">
        <v>0</v>
      </c>
      <c r="AF210" s="148">
        <v>0</v>
      </c>
      <c r="AG210" s="148">
        <v>0</v>
      </c>
      <c r="AH210" s="148">
        <v>0</v>
      </c>
      <c r="AI210" s="148">
        <v>0</v>
      </c>
      <c r="AJ210" s="148">
        <v>0</v>
      </c>
      <c r="AK210" s="148">
        <v>0</v>
      </c>
      <c r="AL210" s="148">
        <v>0</v>
      </c>
      <c r="AM210" s="148">
        <v>0</v>
      </c>
      <c r="AN210" s="148">
        <v>0</v>
      </c>
      <c r="AO210" s="148">
        <v>0</v>
      </c>
      <c r="AP210" s="148">
        <v>0</v>
      </c>
    </row>
    <row r="211" spans="1:42" ht="15.6" x14ac:dyDescent="0.3">
      <c r="A211" s="173" t="s">
        <v>519</v>
      </c>
      <c r="B211" s="172">
        <v>4</v>
      </c>
      <c r="C211" s="148">
        <v>0</v>
      </c>
      <c r="D211" s="148">
        <v>0</v>
      </c>
      <c r="E211" s="148">
        <v>0</v>
      </c>
      <c r="F211" s="148">
        <v>0</v>
      </c>
      <c r="G211" s="148">
        <v>0</v>
      </c>
      <c r="H211" s="148">
        <v>0</v>
      </c>
      <c r="I211" s="148">
        <v>0</v>
      </c>
      <c r="J211" s="148">
        <v>0</v>
      </c>
      <c r="K211" s="148">
        <v>0</v>
      </c>
      <c r="L211" s="148">
        <v>0</v>
      </c>
      <c r="M211" s="148">
        <v>0</v>
      </c>
      <c r="N211" s="148">
        <v>0</v>
      </c>
      <c r="O211" s="148">
        <v>0</v>
      </c>
      <c r="P211" s="148">
        <v>0</v>
      </c>
      <c r="Q211" s="148">
        <v>0</v>
      </c>
      <c r="R211" s="148">
        <v>0</v>
      </c>
      <c r="S211" s="148">
        <v>3</v>
      </c>
      <c r="T211" s="148">
        <v>0</v>
      </c>
      <c r="U211" s="148">
        <v>0</v>
      </c>
      <c r="V211" s="148">
        <v>0</v>
      </c>
      <c r="W211" s="148">
        <v>0</v>
      </c>
      <c r="X211" s="148">
        <v>0</v>
      </c>
      <c r="Y211" s="148">
        <v>0</v>
      </c>
      <c r="Z211" s="148">
        <v>0</v>
      </c>
      <c r="AA211" s="148">
        <v>0</v>
      </c>
      <c r="AB211" s="148">
        <v>0</v>
      </c>
      <c r="AC211" s="148">
        <v>0</v>
      </c>
      <c r="AD211" s="148">
        <v>0</v>
      </c>
      <c r="AE211" s="148">
        <v>0</v>
      </c>
      <c r="AF211" s="148">
        <v>0</v>
      </c>
      <c r="AG211" s="148">
        <v>0</v>
      </c>
      <c r="AH211" s="148">
        <v>0</v>
      </c>
      <c r="AI211" s="148">
        <v>0</v>
      </c>
      <c r="AJ211" s="148">
        <v>0</v>
      </c>
      <c r="AK211" s="148">
        <v>0</v>
      </c>
      <c r="AL211" s="148">
        <v>0</v>
      </c>
      <c r="AM211" s="148">
        <v>0</v>
      </c>
      <c r="AN211" s="148">
        <v>0</v>
      </c>
      <c r="AO211" s="148">
        <v>0</v>
      </c>
      <c r="AP211" s="148">
        <v>1</v>
      </c>
    </row>
    <row r="212" spans="1:42" ht="15.6" x14ac:dyDescent="0.3">
      <c r="A212" s="173" t="s">
        <v>743</v>
      </c>
      <c r="B212" s="172">
        <v>0</v>
      </c>
      <c r="C212" s="148">
        <v>0</v>
      </c>
      <c r="D212" s="148">
        <v>0</v>
      </c>
      <c r="E212" s="148">
        <v>0</v>
      </c>
      <c r="F212" s="148">
        <v>0</v>
      </c>
      <c r="G212" s="148">
        <v>0</v>
      </c>
      <c r="H212" s="148">
        <v>0</v>
      </c>
      <c r="I212" s="148">
        <v>0</v>
      </c>
      <c r="J212" s="148">
        <v>0</v>
      </c>
      <c r="K212" s="148">
        <v>0</v>
      </c>
      <c r="L212" s="148">
        <v>0</v>
      </c>
      <c r="M212" s="148">
        <v>0</v>
      </c>
      <c r="N212" s="148">
        <v>0</v>
      </c>
      <c r="O212" s="148">
        <v>0</v>
      </c>
      <c r="P212" s="148">
        <v>0</v>
      </c>
      <c r="Q212" s="148">
        <v>0</v>
      </c>
      <c r="R212" s="148">
        <v>0</v>
      </c>
      <c r="S212" s="148">
        <v>0</v>
      </c>
      <c r="T212" s="148">
        <v>0</v>
      </c>
      <c r="U212" s="148">
        <v>0</v>
      </c>
      <c r="V212" s="148">
        <v>0</v>
      </c>
      <c r="W212" s="148">
        <v>0</v>
      </c>
      <c r="X212" s="148">
        <v>0</v>
      </c>
      <c r="Y212" s="148">
        <v>0</v>
      </c>
      <c r="Z212" s="148">
        <v>0</v>
      </c>
      <c r="AA212" s="148">
        <v>0</v>
      </c>
      <c r="AB212" s="148">
        <v>0</v>
      </c>
      <c r="AC212" s="148">
        <v>0</v>
      </c>
      <c r="AD212" s="148">
        <v>0</v>
      </c>
      <c r="AE212" s="148">
        <v>0</v>
      </c>
      <c r="AF212" s="148">
        <v>0</v>
      </c>
      <c r="AG212" s="148">
        <v>0</v>
      </c>
      <c r="AH212" s="148">
        <v>0</v>
      </c>
      <c r="AI212" s="148">
        <v>0</v>
      </c>
      <c r="AJ212" s="148">
        <v>0</v>
      </c>
      <c r="AK212" s="148">
        <v>0</v>
      </c>
      <c r="AL212" s="148">
        <v>0</v>
      </c>
      <c r="AM212" s="148">
        <v>0</v>
      </c>
      <c r="AN212" s="148">
        <v>0</v>
      </c>
      <c r="AO212" s="148">
        <v>0</v>
      </c>
      <c r="AP212" s="148">
        <v>0</v>
      </c>
    </row>
    <row r="213" spans="1:42" ht="15.6" x14ac:dyDescent="0.3">
      <c r="A213" s="173" t="s">
        <v>620</v>
      </c>
      <c r="B213" s="172">
        <v>1</v>
      </c>
      <c r="C213" s="148">
        <v>0</v>
      </c>
      <c r="D213" s="148">
        <v>0</v>
      </c>
      <c r="E213" s="148">
        <v>0</v>
      </c>
      <c r="F213" s="148">
        <v>0</v>
      </c>
      <c r="G213" s="148">
        <v>0</v>
      </c>
      <c r="H213" s="148">
        <v>0</v>
      </c>
      <c r="I213" s="148">
        <v>0</v>
      </c>
      <c r="J213" s="148">
        <v>0</v>
      </c>
      <c r="K213" s="148">
        <v>0</v>
      </c>
      <c r="L213" s="148">
        <v>0</v>
      </c>
      <c r="M213" s="148">
        <v>0</v>
      </c>
      <c r="N213" s="148">
        <v>0</v>
      </c>
      <c r="O213" s="148">
        <v>0</v>
      </c>
      <c r="P213" s="148">
        <v>0</v>
      </c>
      <c r="Q213" s="148">
        <v>0</v>
      </c>
      <c r="R213" s="148">
        <v>0</v>
      </c>
      <c r="S213" s="148">
        <v>0</v>
      </c>
      <c r="T213" s="148">
        <v>0</v>
      </c>
      <c r="U213" s="148">
        <v>0</v>
      </c>
      <c r="V213" s="148">
        <v>0</v>
      </c>
      <c r="W213" s="148">
        <v>0</v>
      </c>
      <c r="X213" s="148">
        <v>0</v>
      </c>
      <c r="Y213" s="148">
        <v>0</v>
      </c>
      <c r="Z213" s="148">
        <v>0</v>
      </c>
      <c r="AA213" s="148">
        <v>0</v>
      </c>
      <c r="AB213" s="148">
        <v>0</v>
      </c>
      <c r="AC213" s="148">
        <v>0</v>
      </c>
      <c r="AD213" s="148">
        <v>0</v>
      </c>
      <c r="AE213" s="148">
        <v>0</v>
      </c>
      <c r="AF213" s="148">
        <v>0</v>
      </c>
      <c r="AG213" s="148">
        <v>0</v>
      </c>
      <c r="AH213" s="148">
        <v>0</v>
      </c>
      <c r="AI213" s="148">
        <v>0</v>
      </c>
      <c r="AJ213" s="148">
        <v>0</v>
      </c>
      <c r="AK213" s="148">
        <v>0</v>
      </c>
      <c r="AL213" s="148">
        <v>0</v>
      </c>
      <c r="AM213" s="148">
        <v>1</v>
      </c>
      <c r="AN213" s="148">
        <v>0</v>
      </c>
      <c r="AO213" s="148">
        <v>0</v>
      </c>
      <c r="AP213" s="148">
        <v>0</v>
      </c>
    </row>
    <row r="214" spans="1:42" s="10" customFormat="1" ht="15.6" x14ac:dyDescent="0.3">
      <c r="A214" s="173" t="s">
        <v>515</v>
      </c>
      <c r="B214" s="172">
        <v>37</v>
      </c>
      <c r="C214" s="148">
        <v>0</v>
      </c>
      <c r="D214" s="148">
        <v>0</v>
      </c>
      <c r="E214" s="148">
        <v>0</v>
      </c>
      <c r="F214" s="148">
        <v>0</v>
      </c>
      <c r="G214" s="148">
        <v>0</v>
      </c>
      <c r="H214" s="148">
        <v>1</v>
      </c>
      <c r="I214" s="148">
        <v>0</v>
      </c>
      <c r="J214" s="148">
        <v>0</v>
      </c>
      <c r="K214" s="148">
        <v>0</v>
      </c>
      <c r="L214" s="148">
        <v>0</v>
      </c>
      <c r="M214" s="148">
        <v>0</v>
      </c>
      <c r="N214" s="148">
        <v>0</v>
      </c>
      <c r="O214" s="148">
        <v>1</v>
      </c>
      <c r="P214" s="148">
        <v>0</v>
      </c>
      <c r="Q214" s="148">
        <v>0</v>
      </c>
      <c r="R214" s="148">
        <v>0</v>
      </c>
      <c r="S214" s="148">
        <v>25</v>
      </c>
      <c r="T214" s="148">
        <v>0</v>
      </c>
      <c r="U214" s="148">
        <v>0</v>
      </c>
      <c r="V214" s="148">
        <v>0</v>
      </c>
      <c r="W214" s="148">
        <v>0</v>
      </c>
      <c r="X214" s="148">
        <v>0</v>
      </c>
      <c r="Y214" s="148">
        <v>0</v>
      </c>
      <c r="Z214" s="148">
        <v>0</v>
      </c>
      <c r="AA214" s="148">
        <v>1</v>
      </c>
      <c r="AB214" s="148">
        <v>0</v>
      </c>
      <c r="AC214" s="148">
        <v>3</v>
      </c>
      <c r="AD214" s="148">
        <v>0</v>
      </c>
      <c r="AE214" s="148">
        <v>0</v>
      </c>
      <c r="AF214" s="148">
        <v>0</v>
      </c>
      <c r="AG214" s="148">
        <v>2</v>
      </c>
      <c r="AH214" s="148">
        <v>0</v>
      </c>
      <c r="AI214" s="148">
        <v>0</v>
      </c>
      <c r="AJ214" s="148">
        <v>0</v>
      </c>
      <c r="AK214" s="148">
        <v>0</v>
      </c>
      <c r="AL214" s="148">
        <v>0</v>
      </c>
      <c r="AM214" s="148">
        <v>3</v>
      </c>
      <c r="AN214" s="148">
        <v>0</v>
      </c>
      <c r="AO214" s="148">
        <v>0</v>
      </c>
      <c r="AP214" s="148">
        <v>1</v>
      </c>
    </row>
    <row r="215" spans="1:42" ht="15.6" x14ac:dyDescent="0.3">
      <c r="A215" s="173" t="s">
        <v>561</v>
      </c>
      <c r="B215" s="172">
        <v>0</v>
      </c>
      <c r="C215" s="148">
        <v>0</v>
      </c>
      <c r="D215" s="148">
        <v>0</v>
      </c>
      <c r="E215" s="148">
        <v>0</v>
      </c>
      <c r="F215" s="148">
        <v>0</v>
      </c>
      <c r="G215" s="148">
        <v>0</v>
      </c>
      <c r="H215" s="148">
        <v>0</v>
      </c>
      <c r="I215" s="148">
        <v>0</v>
      </c>
      <c r="J215" s="148">
        <v>0</v>
      </c>
      <c r="K215" s="148">
        <v>0</v>
      </c>
      <c r="L215" s="148">
        <v>0</v>
      </c>
      <c r="M215" s="148">
        <v>0</v>
      </c>
      <c r="N215" s="148">
        <v>0</v>
      </c>
      <c r="O215" s="148">
        <v>0</v>
      </c>
      <c r="P215" s="148">
        <v>0</v>
      </c>
      <c r="Q215" s="148">
        <v>0</v>
      </c>
      <c r="R215" s="148">
        <v>0</v>
      </c>
      <c r="S215" s="148">
        <v>0</v>
      </c>
      <c r="T215" s="148">
        <v>0</v>
      </c>
      <c r="U215" s="148">
        <v>0</v>
      </c>
      <c r="V215" s="148">
        <v>0</v>
      </c>
      <c r="W215" s="148">
        <v>0</v>
      </c>
      <c r="X215" s="148">
        <v>0</v>
      </c>
      <c r="Y215" s="148">
        <v>0</v>
      </c>
      <c r="Z215" s="148">
        <v>0</v>
      </c>
      <c r="AA215" s="148">
        <v>0</v>
      </c>
      <c r="AB215" s="148">
        <v>0</v>
      </c>
      <c r="AC215" s="148">
        <v>0</v>
      </c>
      <c r="AD215" s="148">
        <v>0</v>
      </c>
      <c r="AE215" s="148">
        <v>0</v>
      </c>
      <c r="AF215" s="148">
        <v>0</v>
      </c>
      <c r="AG215" s="148">
        <v>0</v>
      </c>
      <c r="AH215" s="148">
        <v>0</v>
      </c>
      <c r="AI215" s="148">
        <v>0</v>
      </c>
      <c r="AJ215" s="148">
        <v>0</v>
      </c>
      <c r="AK215" s="148">
        <v>0</v>
      </c>
      <c r="AL215" s="148">
        <v>0</v>
      </c>
      <c r="AM215" s="148">
        <v>0</v>
      </c>
      <c r="AN215" s="148">
        <v>0</v>
      </c>
      <c r="AO215" s="148">
        <v>0</v>
      </c>
      <c r="AP215" s="148">
        <v>0</v>
      </c>
    </row>
    <row r="216" spans="1:42" ht="15.6" x14ac:dyDescent="0.3">
      <c r="A216" s="173" t="s">
        <v>516</v>
      </c>
      <c r="B216" s="172">
        <v>3</v>
      </c>
      <c r="C216" s="148">
        <v>0</v>
      </c>
      <c r="D216" s="148">
        <v>0</v>
      </c>
      <c r="E216" s="148">
        <v>0</v>
      </c>
      <c r="F216" s="148">
        <v>0</v>
      </c>
      <c r="G216" s="148">
        <v>0</v>
      </c>
      <c r="H216" s="148">
        <v>1</v>
      </c>
      <c r="I216" s="148">
        <v>0</v>
      </c>
      <c r="J216" s="148">
        <v>0</v>
      </c>
      <c r="K216" s="148">
        <v>0</v>
      </c>
      <c r="L216" s="148">
        <v>0</v>
      </c>
      <c r="M216" s="148">
        <v>0</v>
      </c>
      <c r="N216" s="148">
        <v>0</v>
      </c>
      <c r="O216" s="148">
        <v>0</v>
      </c>
      <c r="P216" s="148">
        <v>0</v>
      </c>
      <c r="Q216" s="148">
        <v>0</v>
      </c>
      <c r="R216" s="148">
        <v>0</v>
      </c>
      <c r="S216" s="148">
        <v>0</v>
      </c>
      <c r="T216" s="148">
        <v>0</v>
      </c>
      <c r="U216" s="148">
        <v>0</v>
      </c>
      <c r="V216" s="148">
        <v>0</v>
      </c>
      <c r="W216" s="148">
        <v>0</v>
      </c>
      <c r="X216" s="148">
        <v>0</v>
      </c>
      <c r="Y216" s="148">
        <v>0</v>
      </c>
      <c r="Z216" s="148">
        <v>0</v>
      </c>
      <c r="AA216" s="148">
        <v>0</v>
      </c>
      <c r="AB216" s="148">
        <v>0</v>
      </c>
      <c r="AC216" s="148">
        <v>0</v>
      </c>
      <c r="AD216" s="148">
        <v>0</v>
      </c>
      <c r="AE216" s="148">
        <v>0</v>
      </c>
      <c r="AF216" s="148">
        <v>0</v>
      </c>
      <c r="AG216" s="148">
        <v>1</v>
      </c>
      <c r="AH216" s="148">
        <v>1</v>
      </c>
      <c r="AI216" s="148">
        <v>0</v>
      </c>
      <c r="AJ216" s="148">
        <v>0</v>
      </c>
      <c r="AK216" s="148">
        <v>0</v>
      </c>
      <c r="AL216" s="148">
        <v>0</v>
      </c>
      <c r="AM216" s="148">
        <v>0</v>
      </c>
      <c r="AN216" s="148">
        <v>0</v>
      </c>
      <c r="AO216" s="148">
        <v>0</v>
      </c>
      <c r="AP216" s="148">
        <v>0</v>
      </c>
    </row>
    <row r="217" spans="1:42" ht="15.6" x14ac:dyDescent="0.3">
      <c r="A217" s="173" t="s">
        <v>744</v>
      </c>
      <c r="B217" s="172">
        <v>0</v>
      </c>
      <c r="C217" s="148">
        <v>0</v>
      </c>
      <c r="D217" s="148">
        <v>0</v>
      </c>
      <c r="E217" s="148">
        <v>0</v>
      </c>
      <c r="F217" s="148">
        <v>0</v>
      </c>
      <c r="G217" s="148">
        <v>0</v>
      </c>
      <c r="H217" s="148">
        <v>0</v>
      </c>
      <c r="I217" s="148">
        <v>0</v>
      </c>
      <c r="J217" s="148">
        <v>0</v>
      </c>
      <c r="K217" s="148">
        <v>0</v>
      </c>
      <c r="L217" s="148">
        <v>0</v>
      </c>
      <c r="M217" s="148">
        <v>0</v>
      </c>
      <c r="N217" s="148">
        <v>0</v>
      </c>
      <c r="O217" s="148">
        <v>0</v>
      </c>
      <c r="P217" s="148">
        <v>0</v>
      </c>
      <c r="Q217" s="148">
        <v>0</v>
      </c>
      <c r="R217" s="148">
        <v>0</v>
      </c>
      <c r="S217" s="148">
        <v>0</v>
      </c>
      <c r="T217" s="148">
        <v>0</v>
      </c>
      <c r="U217" s="148">
        <v>0</v>
      </c>
      <c r="V217" s="148">
        <v>0</v>
      </c>
      <c r="W217" s="148">
        <v>0</v>
      </c>
      <c r="X217" s="148">
        <v>0</v>
      </c>
      <c r="Y217" s="148">
        <v>0</v>
      </c>
      <c r="Z217" s="148">
        <v>0</v>
      </c>
      <c r="AA217" s="148">
        <v>0</v>
      </c>
      <c r="AB217" s="148">
        <v>0</v>
      </c>
      <c r="AC217" s="148">
        <v>0</v>
      </c>
      <c r="AD217" s="148">
        <v>0</v>
      </c>
      <c r="AE217" s="148">
        <v>0</v>
      </c>
      <c r="AF217" s="148">
        <v>0</v>
      </c>
      <c r="AG217" s="148">
        <v>0</v>
      </c>
      <c r="AH217" s="148">
        <v>0</v>
      </c>
      <c r="AI217" s="148">
        <v>0</v>
      </c>
      <c r="AJ217" s="148">
        <v>0</v>
      </c>
      <c r="AK217" s="148">
        <v>0</v>
      </c>
      <c r="AL217" s="148">
        <v>0</v>
      </c>
      <c r="AM217" s="148">
        <v>0</v>
      </c>
      <c r="AN217" s="148">
        <v>0</v>
      </c>
      <c r="AO217" s="148">
        <v>0</v>
      </c>
      <c r="AP217" s="148">
        <v>0</v>
      </c>
    </row>
    <row r="218" spans="1:42" ht="15.6" x14ac:dyDescent="0.3">
      <c r="A218" s="173" t="s">
        <v>745</v>
      </c>
      <c r="B218" s="172">
        <v>0</v>
      </c>
      <c r="C218" s="148">
        <v>0</v>
      </c>
      <c r="D218" s="148">
        <v>0</v>
      </c>
      <c r="E218" s="148">
        <v>0</v>
      </c>
      <c r="F218" s="148">
        <v>0</v>
      </c>
      <c r="G218" s="148">
        <v>0</v>
      </c>
      <c r="H218" s="148">
        <v>0</v>
      </c>
      <c r="I218" s="148">
        <v>0</v>
      </c>
      <c r="J218" s="148">
        <v>0</v>
      </c>
      <c r="K218" s="148">
        <v>0</v>
      </c>
      <c r="L218" s="148">
        <v>0</v>
      </c>
      <c r="M218" s="148">
        <v>0</v>
      </c>
      <c r="N218" s="148">
        <v>0</v>
      </c>
      <c r="O218" s="148">
        <v>0</v>
      </c>
      <c r="P218" s="148">
        <v>0</v>
      </c>
      <c r="Q218" s="148">
        <v>0</v>
      </c>
      <c r="R218" s="148">
        <v>0</v>
      </c>
      <c r="S218" s="148">
        <v>0</v>
      </c>
      <c r="T218" s="148">
        <v>0</v>
      </c>
      <c r="U218" s="148">
        <v>0</v>
      </c>
      <c r="V218" s="148">
        <v>0</v>
      </c>
      <c r="W218" s="148">
        <v>0</v>
      </c>
      <c r="X218" s="148">
        <v>0</v>
      </c>
      <c r="Y218" s="148">
        <v>0</v>
      </c>
      <c r="Z218" s="148">
        <v>0</v>
      </c>
      <c r="AA218" s="148">
        <v>0</v>
      </c>
      <c r="AB218" s="148">
        <v>0</v>
      </c>
      <c r="AC218" s="148">
        <v>0</v>
      </c>
      <c r="AD218" s="148">
        <v>0</v>
      </c>
      <c r="AE218" s="148">
        <v>0</v>
      </c>
      <c r="AF218" s="148">
        <v>0</v>
      </c>
      <c r="AG218" s="148">
        <v>0</v>
      </c>
      <c r="AH218" s="148">
        <v>0</v>
      </c>
      <c r="AI218" s="148">
        <v>0</v>
      </c>
      <c r="AJ218" s="148">
        <v>0</v>
      </c>
      <c r="AK218" s="148">
        <v>0</v>
      </c>
      <c r="AL218" s="148">
        <v>0</v>
      </c>
      <c r="AM218" s="148">
        <v>0</v>
      </c>
      <c r="AN218" s="148">
        <v>0</v>
      </c>
      <c r="AO218" s="148">
        <v>0</v>
      </c>
      <c r="AP218" s="148">
        <v>0</v>
      </c>
    </row>
    <row r="219" spans="1:42" ht="15.6" x14ac:dyDescent="0.3">
      <c r="A219" s="173" t="s">
        <v>746</v>
      </c>
      <c r="B219" s="172">
        <v>0</v>
      </c>
      <c r="C219" s="148">
        <v>0</v>
      </c>
      <c r="D219" s="148">
        <v>0</v>
      </c>
      <c r="E219" s="148">
        <v>0</v>
      </c>
      <c r="F219" s="148">
        <v>0</v>
      </c>
      <c r="G219" s="148">
        <v>0</v>
      </c>
      <c r="H219" s="148">
        <v>0</v>
      </c>
      <c r="I219" s="148">
        <v>0</v>
      </c>
      <c r="J219" s="148">
        <v>0</v>
      </c>
      <c r="K219" s="148">
        <v>0</v>
      </c>
      <c r="L219" s="148">
        <v>0</v>
      </c>
      <c r="M219" s="148">
        <v>0</v>
      </c>
      <c r="N219" s="148">
        <v>0</v>
      </c>
      <c r="O219" s="148">
        <v>0</v>
      </c>
      <c r="P219" s="148">
        <v>0</v>
      </c>
      <c r="Q219" s="148">
        <v>0</v>
      </c>
      <c r="R219" s="148">
        <v>0</v>
      </c>
      <c r="S219" s="148">
        <v>0</v>
      </c>
      <c r="T219" s="148">
        <v>0</v>
      </c>
      <c r="U219" s="148">
        <v>0</v>
      </c>
      <c r="V219" s="148">
        <v>0</v>
      </c>
      <c r="W219" s="148">
        <v>0</v>
      </c>
      <c r="X219" s="148">
        <v>0</v>
      </c>
      <c r="Y219" s="148">
        <v>0</v>
      </c>
      <c r="Z219" s="148">
        <v>0</v>
      </c>
      <c r="AA219" s="148">
        <v>0</v>
      </c>
      <c r="AB219" s="148">
        <v>0</v>
      </c>
      <c r="AC219" s="148">
        <v>0</v>
      </c>
      <c r="AD219" s="148">
        <v>0</v>
      </c>
      <c r="AE219" s="148">
        <v>0</v>
      </c>
      <c r="AF219" s="148">
        <v>0</v>
      </c>
      <c r="AG219" s="148">
        <v>0</v>
      </c>
      <c r="AH219" s="148">
        <v>0</v>
      </c>
      <c r="AI219" s="148">
        <v>0</v>
      </c>
      <c r="AJ219" s="148">
        <v>0</v>
      </c>
      <c r="AK219" s="148">
        <v>0</v>
      </c>
      <c r="AL219" s="148">
        <v>0</v>
      </c>
      <c r="AM219" s="148">
        <v>0</v>
      </c>
      <c r="AN219" s="148">
        <v>0</v>
      </c>
      <c r="AO219" s="148">
        <v>0</v>
      </c>
      <c r="AP219" s="148">
        <v>0</v>
      </c>
    </row>
    <row r="220" spans="1:42" ht="15.6" x14ac:dyDescent="0.3">
      <c r="A220" s="173" t="s">
        <v>747</v>
      </c>
      <c r="B220" s="172">
        <v>0</v>
      </c>
      <c r="C220" s="148">
        <v>0</v>
      </c>
      <c r="D220" s="148">
        <v>0</v>
      </c>
      <c r="E220" s="148">
        <v>0</v>
      </c>
      <c r="F220" s="148">
        <v>0</v>
      </c>
      <c r="G220" s="148">
        <v>0</v>
      </c>
      <c r="H220" s="148">
        <v>0</v>
      </c>
      <c r="I220" s="148">
        <v>0</v>
      </c>
      <c r="J220" s="148">
        <v>0</v>
      </c>
      <c r="K220" s="148">
        <v>0</v>
      </c>
      <c r="L220" s="148">
        <v>0</v>
      </c>
      <c r="M220" s="148">
        <v>0</v>
      </c>
      <c r="N220" s="148">
        <v>0</v>
      </c>
      <c r="O220" s="148">
        <v>0</v>
      </c>
      <c r="P220" s="148">
        <v>0</v>
      </c>
      <c r="Q220" s="148">
        <v>0</v>
      </c>
      <c r="R220" s="148">
        <v>0</v>
      </c>
      <c r="S220" s="148">
        <v>0</v>
      </c>
      <c r="T220" s="148">
        <v>0</v>
      </c>
      <c r="U220" s="148">
        <v>0</v>
      </c>
      <c r="V220" s="148">
        <v>0</v>
      </c>
      <c r="W220" s="148">
        <v>0</v>
      </c>
      <c r="X220" s="148">
        <v>0</v>
      </c>
      <c r="Y220" s="148">
        <v>0</v>
      </c>
      <c r="Z220" s="148">
        <v>0</v>
      </c>
      <c r="AA220" s="148">
        <v>0</v>
      </c>
      <c r="AB220" s="148">
        <v>0</v>
      </c>
      <c r="AC220" s="148">
        <v>0</v>
      </c>
      <c r="AD220" s="148">
        <v>0</v>
      </c>
      <c r="AE220" s="148">
        <v>0</v>
      </c>
      <c r="AF220" s="148">
        <v>0</v>
      </c>
      <c r="AG220" s="148">
        <v>0</v>
      </c>
      <c r="AH220" s="148">
        <v>0</v>
      </c>
      <c r="AI220" s="148">
        <v>0</v>
      </c>
      <c r="AJ220" s="148">
        <v>0</v>
      </c>
      <c r="AK220" s="148">
        <v>0</v>
      </c>
      <c r="AL220" s="148">
        <v>0</v>
      </c>
      <c r="AM220" s="148">
        <v>0</v>
      </c>
      <c r="AN220" s="148">
        <v>0</v>
      </c>
      <c r="AO220" s="148">
        <v>0</v>
      </c>
      <c r="AP220" s="148">
        <v>0</v>
      </c>
    </row>
    <row r="221" spans="1:42" ht="15.6" x14ac:dyDescent="0.3">
      <c r="A221" s="173" t="s">
        <v>748</v>
      </c>
      <c r="B221" s="172">
        <v>10</v>
      </c>
      <c r="C221" s="148">
        <v>0</v>
      </c>
      <c r="D221" s="148">
        <v>0</v>
      </c>
      <c r="E221" s="148">
        <v>0</v>
      </c>
      <c r="F221" s="148">
        <v>0</v>
      </c>
      <c r="G221" s="148">
        <v>0</v>
      </c>
      <c r="H221" s="148">
        <v>0</v>
      </c>
      <c r="I221" s="148">
        <v>0</v>
      </c>
      <c r="J221" s="148">
        <v>0</v>
      </c>
      <c r="K221" s="148">
        <v>0</v>
      </c>
      <c r="L221" s="148">
        <v>0</v>
      </c>
      <c r="M221" s="148">
        <v>0</v>
      </c>
      <c r="N221" s="148">
        <v>0</v>
      </c>
      <c r="O221" s="148">
        <v>0</v>
      </c>
      <c r="P221" s="148">
        <v>0</v>
      </c>
      <c r="Q221" s="148">
        <v>0</v>
      </c>
      <c r="R221" s="148">
        <v>0</v>
      </c>
      <c r="S221" s="148">
        <v>3</v>
      </c>
      <c r="T221" s="148">
        <v>0</v>
      </c>
      <c r="U221" s="148">
        <v>0</v>
      </c>
      <c r="V221" s="148">
        <v>0</v>
      </c>
      <c r="W221" s="148">
        <v>0</v>
      </c>
      <c r="X221" s="148">
        <v>0</v>
      </c>
      <c r="Y221" s="148">
        <v>0</v>
      </c>
      <c r="Z221" s="148">
        <v>0</v>
      </c>
      <c r="AA221" s="148">
        <v>0</v>
      </c>
      <c r="AB221" s="148">
        <v>0</v>
      </c>
      <c r="AC221" s="148">
        <v>2</v>
      </c>
      <c r="AD221" s="148">
        <v>0</v>
      </c>
      <c r="AE221" s="148">
        <v>0</v>
      </c>
      <c r="AF221" s="148">
        <v>0</v>
      </c>
      <c r="AG221" s="148">
        <v>1</v>
      </c>
      <c r="AH221" s="148">
        <v>0</v>
      </c>
      <c r="AI221" s="148">
        <v>0</v>
      </c>
      <c r="AJ221" s="148">
        <v>0</v>
      </c>
      <c r="AK221" s="148">
        <v>0</v>
      </c>
      <c r="AL221" s="148">
        <v>0</v>
      </c>
      <c r="AM221" s="148">
        <v>1</v>
      </c>
      <c r="AN221" s="148">
        <v>0</v>
      </c>
      <c r="AO221" s="148">
        <v>0</v>
      </c>
      <c r="AP221" s="148">
        <v>3</v>
      </c>
    </row>
    <row r="222" spans="1:42" ht="15.6" x14ac:dyDescent="0.3">
      <c r="A222" s="173" t="s">
        <v>609</v>
      </c>
      <c r="B222" s="172">
        <v>1</v>
      </c>
      <c r="C222" s="148">
        <v>0</v>
      </c>
      <c r="D222" s="148">
        <v>0</v>
      </c>
      <c r="E222" s="148">
        <v>0</v>
      </c>
      <c r="F222" s="148">
        <v>0</v>
      </c>
      <c r="G222" s="148">
        <v>0</v>
      </c>
      <c r="H222" s="148">
        <v>0</v>
      </c>
      <c r="I222" s="148">
        <v>0</v>
      </c>
      <c r="J222" s="148">
        <v>0</v>
      </c>
      <c r="K222" s="148">
        <v>0</v>
      </c>
      <c r="L222" s="148">
        <v>0</v>
      </c>
      <c r="M222" s="148">
        <v>0</v>
      </c>
      <c r="N222" s="148">
        <v>0</v>
      </c>
      <c r="O222" s="148">
        <v>0</v>
      </c>
      <c r="P222" s="148">
        <v>0</v>
      </c>
      <c r="Q222" s="148">
        <v>0</v>
      </c>
      <c r="R222" s="148">
        <v>0</v>
      </c>
      <c r="S222" s="148">
        <v>1</v>
      </c>
      <c r="T222" s="148">
        <v>0</v>
      </c>
      <c r="U222" s="148">
        <v>0</v>
      </c>
      <c r="V222" s="148">
        <v>0</v>
      </c>
      <c r="W222" s="148">
        <v>0</v>
      </c>
      <c r="X222" s="148">
        <v>0</v>
      </c>
      <c r="Y222" s="148">
        <v>0</v>
      </c>
      <c r="Z222" s="148">
        <v>0</v>
      </c>
      <c r="AA222" s="148">
        <v>0</v>
      </c>
      <c r="AB222" s="148">
        <v>0</v>
      </c>
      <c r="AC222" s="148">
        <v>0</v>
      </c>
      <c r="AD222" s="148">
        <v>0</v>
      </c>
      <c r="AE222" s="148">
        <v>0</v>
      </c>
      <c r="AF222" s="148">
        <v>0</v>
      </c>
      <c r="AG222" s="148">
        <v>0</v>
      </c>
      <c r="AH222" s="148">
        <v>0</v>
      </c>
      <c r="AI222" s="148">
        <v>0</v>
      </c>
      <c r="AJ222" s="148">
        <v>0</v>
      </c>
      <c r="AK222" s="148">
        <v>0</v>
      </c>
      <c r="AL222" s="148">
        <v>0</v>
      </c>
      <c r="AM222" s="148">
        <v>0</v>
      </c>
      <c r="AN222" s="148">
        <v>0</v>
      </c>
      <c r="AO222" s="148">
        <v>0</v>
      </c>
      <c r="AP222" s="148">
        <v>0</v>
      </c>
    </row>
    <row r="223" spans="1:42" ht="15.6" x14ac:dyDescent="0.3">
      <c r="A223" s="173" t="s">
        <v>749</v>
      </c>
      <c r="B223" s="172">
        <v>1</v>
      </c>
      <c r="C223" s="148">
        <v>0</v>
      </c>
      <c r="D223" s="148">
        <v>0</v>
      </c>
      <c r="E223" s="148">
        <v>0</v>
      </c>
      <c r="F223" s="148">
        <v>0</v>
      </c>
      <c r="G223" s="148">
        <v>0</v>
      </c>
      <c r="H223" s="148">
        <v>0</v>
      </c>
      <c r="I223" s="148">
        <v>0</v>
      </c>
      <c r="J223" s="148">
        <v>0</v>
      </c>
      <c r="K223" s="148">
        <v>0</v>
      </c>
      <c r="L223" s="148">
        <v>0</v>
      </c>
      <c r="M223" s="148">
        <v>0</v>
      </c>
      <c r="N223" s="148">
        <v>0</v>
      </c>
      <c r="O223" s="148">
        <v>0</v>
      </c>
      <c r="P223" s="148">
        <v>0</v>
      </c>
      <c r="Q223" s="148">
        <v>0</v>
      </c>
      <c r="R223" s="148">
        <v>0</v>
      </c>
      <c r="S223" s="148">
        <v>1</v>
      </c>
      <c r="T223" s="148">
        <v>0</v>
      </c>
      <c r="U223" s="148">
        <v>0</v>
      </c>
      <c r="V223" s="148">
        <v>0</v>
      </c>
      <c r="W223" s="148">
        <v>0</v>
      </c>
      <c r="X223" s="148">
        <v>0</v>
      </c>
      <c r="Y223" s="148">
        <v>0</v>
      </c>
      <c r="Z223" s="148">
        <v>0</v>
      </c>
      <c r="AA223" s="148">
        <v>0</v>
      </c>
      <c r="AB223" s="148">
        <v>0</v>
      </c>
      <c r="AC223" s="148">
        <v>0</v>
      </c>
      <c r="AD223" s="148">
        <v>0</v>
      </c>
      <c r="AE223" s="148">
        <v>0</v>
      </c>
      <c r="AF223" s="148">
        <v>0</v>
      </c>
      <c r="AG223" s="148">
        <v>0</v>
      </c>
      <c r="AH223" s="148">
        <v>0</v>
      </c>
      <c r="AI223" s="148">
        <v>0</v>
      </c>
      <c r="AJ223" s="148">
        <v>0</v>
      </c>
      <c r="AK223" s="148">
        <v>0</v>
      </c>
      <c r="AL223" s="148">
        <v>0</v>
      </c>
      <c r="AM223" s="148">
        <v>0</v>
      </c>
      <c r="AN223" s="148">
        <v>0</v>
      </c>
      <c r="AO223" s="148">
        <v>0</v>
      </c>
      <c r="AP223" s="148">
        <v>0</v>
      </c>
    </row>
    <row r="224" spans="1:42" ht="15.6" x14ac:dyDescent="0.3">
      <c r="A224" s="173" t="s">
        <v>591</v>
      </c>
      <c r="B224" s="172">
        <v>0</v>
      </c>
      <c r="C224" s="148">
        <v>0</v>
      </c>
      <c r="D224" s="148">
        <v>0</v>
      </c>
      <c r="E224" s="148">
        <v>0</v>
      </c>
      <c r="F224" s="148">
        <v>0</v>
      </c>
      <c r="G224" s="148">
        <v>0</v>
      </c>
      <c r="H224" s="148">
        <v>0</v>
      </c>
      <c r="I224" s="148">
        <v>0</v>
      </c>
      <c r="J224" s="148">
        <v>0</v>
      </c>
      <c r="K224" s="148">
        <v>0</v>
      </c>
      <c r="L224" s="148">
        <v>0</v>
      </c>
      <c r="M224" s="148">
        <v>0</v>
      </c>
      <c r="N224" s="148">
        <v>0</v>
      </c>
      <c r="O224" s="148">
        <v>0</v>
      </c>
      <c r="P224" s="148">
        <v>0</v>
      </c>
      <c r="Q224" s="148">
        <v>0</v>
      </c>
      <c r="R224" s="148">
        <v>0</v>
      </c>
      <c r="S224" s="148">
        <v>0</v>
      </c>
      <c r="T224" s="148">
        <v>0</v>
      </c>
      <c r="U224" s="148">
        <v>0</v>
      </c>
      <c r="V224" s="148">
        <v>0</v>
      </c>
      <c r="W224" s="148">
        <v>0</v>
      </c>
      <c r="X224" s="148">
        <v>0</v>
      </c>
      <c r="Y224" s="148">
        <v>0</v>
      </c>
      <c r="Z224" s="148">
        <v>0</v>
      </c>
      <c r="AA224" s="148">
        <v>0</v>
      </c>
      <c r="AB224" s="148">
        <v>0</v>
      </c>
      <c r="AC224" s="148">
        <v>0</v>
      </c>
      <c r="AD224" s="148">
        <v>0</v>
      </c>
      <c r="AE224" s="148">
        <v>0</v>
      </c>
      <c r="AF224" s="148">
        <v>0</v>
      </c>
      <c r="AG224" s="148">
        <v>0</v>
      </c>
      <c r="AH224" s="148">
        <v>0</v>
      </c>
      <c r="AI224" s="148">
        <v>0</v>
      </c>
      <c r="AJ224" s="148">
        <v>0</v>
      </c>
      <c r="AK224" s="148">
        <v>0</v>
      </c>
      <c r="AL224" s="148">
        <v>0</v>
      </c>
      <c r="AM224" s="148">
        <v>0</v>
      </c>
      <c r="AN224" s="148">
        <v>0</v>
      </c>
      <c r="AO224" s="148">
        <v>0</v>
      </c>
      <c r="AP224" s="148">
        <v>0</v>
      </c>
    </row>
    <row r="225" spans="1:42" ht="15.6" x14ac:dyDescent="0.3">
      <c r="A225" s="173" t="s">
        <v>592</v>
      </c>
      <c r="B225" s="172">
        <v>3</v>
      </c>
      <c r="C225" s="148">
        <v>0</v>
      </c>
      <c r="D225" s="148">
        <v>0</v>
      </c>
      <c r="E225" s="148">
        <v>0</v>
      </c>
      <c r="F225" s="148">
        <v>0</v>
      </c>
      <c r="G225" s="148">
        <v>0</v>
      </c>
      <c r="H225" s="148">
        <v>0</v>
      </c>
      <c r="I225" s="148">
        <v>0</v>
      </c>
      <c r="J225" s="148">
        <v>0</v>
      </c>
      <c r="K225" s="148">
        <v>0</v>
      </c>
      <c r="L225" s="148">
        <v>0</v>
      </c>
      <c r="M225" s="148">
        <v>0</v>
      </c>
      <c r="N225" s="148">
        <v>0</v>
      </c>
      <c r="O225" s="148">
        <v>0</v>
      </c>
      <c r="P225" s="148">
        <v>0</v>
      </c>
      <c r="Q225" s="148">
        <v>0</v>
      </c>
      <c r="R225" s="148">
        <v>0</v>
      </c>
      <c r="S225" s="148">
        <v>2</v>
      </c>
      <c r="T225" s="148">
        <v>0</v>
      </c>
      <c r="U225" s="148">
        <v>0</v>
      </c>
      <c r="V225" s="148">
        <v>0</v>
      </c>
      <c r="W225" s="148">
        <v>0</v>
      </c>
      <c r="X225" s="148">
        <v>0</v>
      </c>
      <c r="Y225" s="148">
        <v>0</v>
      </c>
      <c r="Z225" s="148">
        <v>0</v>
      </c>
      <c r="AA225" s="148">
        <v>0</v>
      </c>
      <c r="AB225" s="148">
        <v>0</v>
      </c>
      <c r="AC225" s="148">
        <v>0</v>
      </c>
      <c r="AD225" s="148">
        <v>0</v>
      </c>
      <c r="AE225" s="148">
        <v>0</v>
      </c>
      <c r="AF225" s="148">
        <v>0</v>
      </c>
      <c r="AG225" s="148">
        <v>1</v>
      </c>
      <c r="AH225" s="148">
        <v>0</v>
      </c>
      <c r="AI225" s="148">
        <v>0</v>
      </c>
      <c r="AJ225" s="148">
        <v>0</v>
      </c>
      <c r="AK225" s="148">
        <v>0</v>
      </c>
      <c r="AL225" s="148">
        <v>0</v>
      </c>
      <c r="AM225" s="148">
        <v>0</v>
      </c>
      <c r="AN225" s="148">
        <v>0</v>
      </c>
      <c r="AO225" s="148">
        <v>0</v>
      </c>
      <c r="AP225" s="148">
        <v>0</v>
      </c>
    </row>
    <row r="226" spans="1:42" ht="15.6" x14ac:dyDescent="0.3">
      <c r="A226" s="173" t="s">
        <v>750</v>
      </c>
      <c r="B226" s="172">
        <v>2</v>
      </c>
      <c r="C226" s="148">
        <v>0</v>
      </c>
      <c r="D226" s="148">
        <v>0</v>
      </c>
      <c r="E226" s="148">
        <v>0</v>
      </c>
      <c r="F226" s="148">
        <v>0</v>
      </c>
      <c r="G226" s="148">
        <v>0</v>
      </c>
      <c r="H226" s="148">
        <v>0</v>
      </c>
      <c r="I226" s="148">
        <v>0</v>
      </c>
      <c r="J226" s="148">
        <v>0</v>
      </c>
      <c r="K226" s="148">
        <v>0</v>
      </c>
      <c r="L226" s="148">
        <v>0</v>
      </c>
      <c r="M226" s="148">
        <v>0</v>
      </c>
      <c r="N226" s="148">
        <v>0</v>
      </c>
      <c r="O226" s="148">
        <v>0</v>
      </c>
      <c r="P226" s="148">
        <v>0</v>
      </c>
      <c r="Q226" s="148">
        <v>0</v>
      </c>
      <c r="R226" s="148">
        <v>0</v>
      </c>
      <c r="S226" s="148">
        <v>1</v>
      </c>
      <c r="T226" s="148">
        <v>0</v>
      </c>
      <c r="U226" s="148">
        <v>0</v>
      </c>
      <c r="V226" s="148">
        <v>0</v>
      </c>
      <c r="W226" s="148">
        <v>0</v>
      </c>
      <c r="X226" s="148">
        <v>0</v>
      </c>
      <c r="Y226" s="148">
        <v>0</v>
      </c>
      <c r="Z226" s="148">
        <v>0</v>
      </c>
      <c r="AA226" s="148">
        <v>0</v>
      </c>
      <c r="AB226" s="148">
        <v>0</v>
      </c>
      <c r="AC226" s="148">
        <v>0</v>
      </c>
      <c r="AD226" s="148">
        <v>0</v>
      </c>
      <c r="AE226" s="148">
        <v>0</v>
      </c>
      <c r="AF226" s="148">
        <v>0</v>
      </c>
      <c r="AG226" s="148">
        <v>0</v>
      </c>
      <c r="AH226" s="148">
        <v>0</v>
      </c>
      <c r="AI226" s="148">
        <v>0</v>
      </c>
      <c r="AJ226" s="148">
        <v>1</v>
      </c>
      <c r="AK226" s="148">
        <v>0</v>
      </c>
      <c r="AL226" s="148">
        <v>0</v>
      </c>
      <c r="AM226" s="148">
        <v>0</v>
      </c>
      <c r="AN226" s="148">
        <v>0</v>
      </c>
      <c r="AO226" s="148">
        <v>0</v>
      </c>
      <c r="AP226" s="148">
        <v>0</v>
      </c>
    </row>
    <row r="227" spans="1:42" ht="15.6" x14ac:dyDescent="0.3">
      <c r="A227" s="173" t="s">
        <v>529</v>
      </c>
      <c r="B227" s="172">
        <v>2</v>
      </c>
      <c r="C227" s="148">
        <v>0</v>
      </c>
      <c r="D227" s="148">
        <v>0</v>
      </c>
      <c r="E227" s="148">
        <v>0</v>
      </c>
      <c r="F227" s="148">
        <v>0</v>
      </c>
      <c r="G227" s="148">
        <v>0</v>
      </c>
      <c r="H227" s="148">
        <v>0</v>
      </c>
      <c r="I227" s="148">
        <v>0</v>
      </c>
      <c r="J227" s="148">
        <v>0</v>
      </c>
      <c r="K227" s="148">
        <v>0</v>
      </c>
      <c r="L227" s="148">
        <v>0</v>
      </c>
      <c r="M227" s="148">
        <v>0</v>
      </c>
      <c r="N227" s="148">
        <v>0</v>
      </c>
      <c r="O227" s="148">
        <v>0</v>
      </c>
      <c r="P227" s="148">
        <v>0</v>
      </c>
      <c r="Q227" s="148">
        <v>0</v>
      </c>
      <c r="R227" s="148">
        <v>0</v>
      </c>
      <c r="S227" s="148">
        <v>2</v>
      </c>
      <c r="T227" s="148">
        <v>0</v>
      </c>
      <c r="U227" s="148">
        <v>0</v>
      </c>
      <c r="V227" s="148">
        <v>0</v>
      </c>
      <c r="W227" s="148">
        <v>0</v>
      </c>
      <c r="X227" s="148">
        <v>0</v>
      </c>
      <c r="Y227" s="148">
        <v>0</v>
      </c>
      <c r="Z227" s="148">
        <v>0</v>
      </c>
      <c r="AA227" s="148">
        <v>0</v>
      </c>
      <c r="AB227" s="148">
        <v>0</v>
      </c>
      <c r="AC227" s="148">
        <v>0</v>
      </c>
      <c r="AD227" s="148">
        <v>0</v>
      </c>
      <c r="AE227" s="148">
        <v>0</v>
      </c>
      <c r="AF227" s="148">
        <v>0</v>
      </c>
      <c r="AG227" s="148">
        <v>0</v>
      </c>
      <c r="AH227" s="148">
        <v>0</v>
      </c>
      <c r="AI227" s="148">
        <v>0</v>
      </c>
      <c r="AJ227" s="148">
        <v>0</v>
      </c>
      <c r="AK227" s="148">
        <v>0</v>
      </c>
      <c r="AL227" s="148">
        <v>0</v>
      </c>
      <c r="AM227" s="148">
        <v>0</v>
      </c>
      <c r="AN227" s="148">
        <v>0</v>
      </c>
      <c r="AO227" s="148">
        <v>0</v>
      </c>
      <c r="AP227" s="148">
        <v>0</v>
      </c>
    </row>
    <row r="228" spans="1:42" ht="15.6" x14ac:dyDescent="0.3">
      <c r="A228" s="173" t="s">
        <v>751</v>
      </c>
      <c r="B228" s="172">
        <v>0</v>
      </c>
      <c r="C228" s="148">
        <v>0</v>
      </c>
      <c r="D228" s="148">
        <v>0</v>
      </c>
      <c r="E228" s="148">
        <v>0</v>
      </c>
      <c r="F228" s="148">
        <v>0</v>
      </c>
      <c r="G228" s="148">
        <v>0</v>
      </c>
      <c r="H228" s="148">
        <v>0</v>
      </c>
      <c r="I228" s="148">
        <v>0</v>
      </c>
      <c r="J228" s="148">
        <v>0</v>
      </c>
      <c r="K228" s="148">
        <v>0</v>
      </c>
      <c r="L228" s="148">
        <v>0</v>
      </c>
      <c r="M228" s="148">
        <v>0</v>
      </c>
      <c r="N228" s="148">
        <v>0</v>
      </c>
      <c r="O228" s="148">
        <v>0</v>
      </c>
      <c r="P228" s="148">
        <v>0</v>
      </c>
      <c r="Q228" s="148">
        <v>0</v>
      </c>
      <c r="R228" s="148">
        <v>0</v>
      </c>
      <c r="S228" s="148">
        <v>0</v>
      </c>
      <c r="T228" s="148">
        <v>0</v>
      </c>
      <c r="U228" s="148">
        <v>0</v>
      </c>
      <c r="V228" s="148">
        <v>0</v>
      </c>
      <c r="W228" s="148">
        <v>0</v>
      </c>
      <c r="X228" s="148">
        <v>0</v>
      </c>
      <c r="Y228" s="148">
        <v>0</v>
      </c>
      <c r="Z228" s="148">
        <v>0</v>
      </c>
      <c r="AA228" s="148">
        <v>0</v>
      </c>
      <c r="AB228" s="148">
        <v>0</v>
      </c>
      <c r="AC228" s="148">
        <v>0</v>
      </c>
      <c r="AD228" s="148">
        <v>0</v>
      </c>
      <c r="AE228" s="148">
        <v>0</v>
      </c>
      <c r="AF228" s="148">
        <v>0</v>
      </c>
      <c r="AG228" s="148">
        <v>0</v>
      </c>
      <c r="AH228" s="148">
        <v>0</v>
      </c>
      <c r="AI228" s="148">
        <v>0</v>
      </c>
      <c r="AJ228" s="148">
        <v>0</v>
      </c>
      <c r="AK228" s="148">
        <v>0</v>
      </c>
      <c r="AL228" s="148">
        <v>0</v>
      </c>
      <c r="AM228" s="148">
        <v>0</v>
      </c>
      <c r="AN228" s="148">
        <v>0</v>
      </c>
      <c r="AO228" s="148">
        <v>0</v>
      </c>
      <c r="AP228" s="148">
        <v>0</v>
      </c>
    </row>
    <row r="229" spans="1:42" ht="15.6" x14ac:dyDescent="0.3">
      <c r="A229" s="173" t="s">
        <v>530</v>
      </c>
      <c r="B229" s="172">
        <v>0</v>
      </c>
      <c r="C229" s="148">
        <v>0</v>
      </c>
      <c r="D229" s="148">
        <v>0</v>
      </c>
      <c r="E229" s="148">
        <v>0</v>
      </c>
      <c r="F229" s="148">
        <v>0</v>
      </c>
      <c r="G229" s="148">
        <v>0</v>
      </c>
      <c r="H229" s="148">
        <v>0</v>
      </c>
      <c r="I229" s="148">
        <v>0</v>
      </c>
      <c r="J229" s="148">
        <v>0</v>
      </c>
      <c r="K229" s="148">
        <v>0</v>
      </c>
      <c r="L229" s="148">
        <v>0</v>
      </c>
      <c r="M229" s="148">
        <v>0</v>
      </c>
      <c r="N229" s="148">
        <v>0</v>
      </c>
      <c r="O229" s="148">
        <v>0</v>
      </c>
      <c r="P229" s="148">
        <v>0</v>
      </c>
      <c r="Q229" s="148">
        <v>0</v>
      </c>
      <c r="R229" s="148">
        <v>0</v>
      </c>
      <c r="S229" s="148">
        <v>0</v>
      </c>
      <c r="T229" s="148">
        <v>0</v>
      </c>
      <c r="U229" s="148">
        <v>0</v>
      </c>
      <c r="V229" s="148">
        <v>0</v>
      </c>
      <c r="W229" s="148">
        <v>0</v>
      </c>
      <c r="X229" s="148">
        <v>0</v>
      </c>
      <c r="Y229" s="148">
        <v>0</v>
      </c>
      <c r="Z229" s="148">
        <v>0</v>
      </c>
      <c r="AA229" s="148">
        <v>0</v>
      </c>
      <c r="AB229" s="148">
        <v>0</v>
      </c>
      <c r="AC229" s="148">
        <v>0</v>
      </c>
      <c r="AD229" s="148">
        <v>0</v>
      </c>
      <c r="AE229" s="148">
        <v>0</v>
      </c>
      <c r="AF229" s="148">
        <v>0</v>
      </c>
      <c r="AG229" s="148">
        <v>0</v>
      </c>
      <c r="AH229" s="148">
        <v>0</v>
      </c>
      <c r="AI229" s="148">
        <v>0</v>
      </c>
      <c r="AJ229" s="148">
        <v>0</v>
      </c>
      <c r="AK229" s="148">
        <v>0</v>
      </c>
      <c r="AL229" s="148">
        <v>0</v>
      </c>
      <c r="AM229" s="148">
        <v>0</v>
      </c>
      <c r="AN229" s="148">
        <v>0</v>
      </c>
      <c r="AO229" s="148">
        <v>0</v>
      </c>
      <c r="AP229" s="148">
        <v>0</v>
      </c>
    </row>
    <row r="230" spans="1:42" ht="15.6" x14ac:dyDescent="0.3">
      <c r="A230" s="173" t="s">
        <v>510</v>
      </c>
      <c r="B230" s="172">
        <v>18</v>
      </c>
      <c r="C230" s="148">
        <v>0</v>
      </c>
      <c r="D230" s="148">
        <v>0</v>
      </c>
      <c r="E230" s="148">
        <v>0</v>
      </c>
      <c r="F230" s="148">
        <v>0</v>
      </c>
      <c r="G230" s="148">
        <v>0</v>
      </c>
      <c r="H230" s="148">
        <v>1</v>
      </c>
      <c r="I230" s="148">
        <v>0</v>
      </c>
      <c r="J230" s="148">
        <v>2</v>
      </c>
      <c r="K230" s="148">
        <v>0</v>
      </c>
      <c r="L230" s="148">
        <v>0</v>
      </c>
      <c r="M230" s="148">
        <v>0</v>
      </c>
      <c r="N230" s="148">
        <v>0</v>
      </c>
      <c r="O230" s="148">
        <v>1</v>
      </c>
      <c r="P230" s="148">
        <v>0</v>
      </c>
      <c r="Q230" s="148">
        <v>0</v>
      </c>
      <c r="R230" s="148">
        <v>1</v>
      </c>
      <c r="S230" s="148">
        <v>4</v>
      </c>
      <c r="T230" s="148">
        <v>0</v>
      </c>
      <c r="U230" s="148">
        <v>0</v>
      </c>
      <c r="V230" s="148">
        <v>0</v>
      </c>
      <c r="W230" s="148">
        <v>0</v>
      </c>
      <c r="X230" s="148">
        <v>0</v>
      </c>
      <c r="Y230" s="148">
        <v>0</v>
      </c>
      <c r="Z230" s="148">
        <v>0</v>
      </c>
      <c r="AA230" s="148">
        <v>0</v>
      </c>
      <c r="AB230" s="148">
        <v>0</v>
      </c>
      <c r="AC230" s="148">
        <v>0</v>
      </c>
      <c r="AD230" s="148">
        <v>0</v>
      </c>
      <c r="AE230" s="148">
        <v>0</v>
      </c>
      <c r="AF230" s="148">
        <v>0</v>
      </c>
      <c r="AG230" s="148">
        <v>3</v>
      </c>
      <c r="AH230" s="148">
        <v>0</v>
      </c>
      <c r="AI230" s="148">
        <v>0</v>
      </c>
      <c r="AJ230" s="148">
        <v>2</v>
      </c>
      <c r="AK230" s="148">
        <v>0</v>
      </c>
      <c r="AL230" s="148">
        <v>0</v>
      </c>
      <c r="AM230" s="148">
        <v>0</v>
      </c>
      <c r="AN230" s="148">
        <v>0</v>
      </c>
      <c r="AO230" s="148">
        <v>3</v>
      </c>
      <c r="AP230" s="148">
        <v>1</v>
      </c>
    </row>
    <row r="231" spans="1:42" ht="15.6" x14ac:dyDescent="0.3">
      <c r="A231" s="173" t="s">
        <v>523</v>
      </c>
      <c r="B231" s="172">
        <v>13</v>
      </c>
      <c r="C231" s="148">
        <v>0</v>
      </c>
      <c r="D231" s="148">
        <v>0</v>
      </c>
      <c r="E231" s="148">
        <v>0</v>
      </c>
      <c r="F231" s="148">
        <v>0</v>
      </c>
      <c r="G231" s="148">
        <v>0</v>
      </c>
      <c r="H231" s="148">
        <v>0</v>
      </c>
      <c r="I231" s="148">
        <v>0</v>
      </c>
      <c r="J231" s="148">
        <v>0</v>
      </c>
      <c r="K231" s="148">
        <v>0</v>
      </c>
      <c r="L231" s="148">
        <v>0</v>
      </c>
      <c r="M231" s="148">
        <v>0</v>
      </c>
      <c r="N231" s="148">
        <v>0</v>
      </c>
      <c r="O231" s="148">
        <v>0</v>
      </c>
      <c r="P231" s="148">
        <v>1</v>
      </c>
      <c r="Q231" s="148">
        <v>0</v>
      </c>
      <c r="R231" s="148">
        <v>0</v>
      </c>
      <c r="S231" s="148">
        <v>7</v>
      </c>
      <c r="T231" s="148">
        <v>0</v>
      </c>
      <c r="U231" s="148">
        <v>0</v>
      </c>
      <c r="V231" s="148">
        <v>0</v>
      </c>
      <c r="W231" s="148">
        <v>0</v>
      </c>
      <c r="X231" s="148">
        <v>0</v>
      </c>
      <c r="Y231" s="148">
        <v>0</v>
      </c>
      <c r="Z231" s="148">
        <v>0</v>
      </c>
      <c r="AA231" s="148">
        <v>0</v>
      </c>
      <c r="AB231" s="148">
        <v>0</v>
      </c>
      <c r="AC231" s="148">
        <v>1</v>
      </c>
      <c r="AD231" s="148">
        <v>0</v>
      </c>
      <c r="AE231" s="148">
        <v>0</v>
      </c>
      <c r="AF231" s="148">
        <v>0</v>
      </c>
      <c r="AG231" s="148">
        <v>3</v>
      </c>
      <c r="AH231" s="148">
        <v>0</v>
      </c>
      <c r="AI231" s="148">
        <v>0</v>
      </c>
      <c r="AJ231" s="148">
        <v>0</v>
      </c>
      <c r="AK231" s="148">
        <v>0</v>
      </c>
      <c r="AL231" s="148">
        <v>0</v>
      </c>
      <c r="AM231" s="148">
        <v>0</v>
      </c>
      <c r="AN231" s="148">
        <v>0</v>
      </c>
      <c r="AO231" s="148">
        <v>0</v>
      </c>
      <c r="AP231" s="148">
        <v>1</v>
      </c>
    </row>
    <row r="232" spans="1:42" ht="15.6" x14ac:dyDescent="0.3">
      <c r="A232" s="173" t="s">
        <v>752</v>
      </c>
      <c r="B232" s="172">
        <v>0</v>
      </c>
      <c r="C232" s="148">
        <v>0</v>
      </c>
      <c r="D232" s="148">
        <v>0</v>
      </c>
      <c r="E232" s="148">
        <v>0</v>
      </c>
      <c r="F232" s="148">
        <v>0</v>
      </c>
      <c r="G232" s="148">
        <v>0</v>
      </c>
      <c r="H232" s="148">
        <v>0</v>
      </c>
      <c r="I232" s="148">
        <v>0</v>
      </c>
      <c r="J232" s="148">
        <v>0</v>
      </c>
      <c r="K232" s="148">
        <v>0</v>
      </c>
      <c r="L232" s="148">
        <v>0</v>
      </c>
      <c r="M232" s="148">
        <v>0</v>
      </c>
      <c r="N232" s="148">
        <v>0</v>
      </c>
      <c r="O232" s="148">
        <v>0</v>
      </c>
      <c r="P232" s="148">
        <v>0</v>
      </c>
      <c r="Q232" s="148">
        <v>0</v>
      </c>
      <c r="R232" s="148">
        <v>0</v>
      </c>
      <c r="S232" s="148">
        <v>0</v>
      </c>
      <c r="T232" s="148">
        <v>0</v>
      </c>
      <c r="U232" s="148">
        <v>0</v>
      </c>
      <c r="V232" s="148">
        <v>0</v>
      </c>
      <c r="W232" s="148">
        <v>0</v>
      </c>
      <c r="X232" s="148">
        <v>0</v>
      </c>
      <c r="Y232" s="148">
        <v>0</v>
      </c>
      <c r="Z232" s="148">
        <v>0</v>
      </c>
      <c r="AA232" s="148">
        <v>0</v>
      </c>
      <c r="AB232" s="148">
        <v>0</v>
      </c>
      <c r="AC232" s="148">
        <v>0</v>
      </c>
      <c r="AD232" s="148">
        <v>0</v>
      </c>
      <c r="AE232" s="148">
        <v>0</v>
      </c>
      <c r="AF232" s="148">
        <v>0</v>
      </c>
      <c r="AG232" s="148">
        <v>0</v>
      </c>
      <c r="AH232" s="148">
        <v>0</v>
      </c>
      <c r="AI232" s="148">
        <v>0</v>
      </c>
      <c r="AJ232" s="148">
        <v>0</v>
      </c>
      <c r="AK232" s="148">
        <v>0</v>
      </c>
      <c r="AL232" s="148">
        <v>0</v>
      </c>
      <c r="AM232" s="148">
        <v>0</v>
      </c>
      <c r="AN232" s="148">
        <v>0</v>
      </c>
      <c r="AO232" s="148">
        <v>0</v>
      </c>
      <c r="AP232" s="148">
        <v>0</v>
      </c>
    </row>
    <row r="233" spans="1:42" ht="15.6" x14ac:dyDescent="0.3">
      <c r="A233" s="173" t="s">
        <v>520</v>
      </c>
      <c r="B233" s="172">
        <v>3</v>
      </c>
      <c r="C233" s="148">
        <v>0</v>
      </c>
      <c r="D233" s="148">
        <v>0</v>
      </c>
      <c r="E233" s="148">
        <v>0</v>
      </c>
      <c r="F233" s="148">
        <v>0</v>
      </c>
      <c r="G233" s="148">
        <v>0</v>
      </c>
      <c r="H233" s="148">
        <v>0</v>
      </c>
      <c r="I233" s="148">
        <v>0</v>
      </c>
      <c r="J233" s="148">
        <v>0</v>
      </c>
      <c r="K233" s="148">
        <v>0</v>
      </c>
      <c r="L233" s="148">
        <v>0</v>
      </c>
      <c r="M233" s="148">
        <v>0</v>
      </c>
      <c r="N233" s="148">
        <v>0</v>
      </c>
      <c r="O233" s="148">
        <v>0</v>
      </c>
      <c r="P233" s="148">
        <v>0</v>
      </c>
      <c r="Q233" s="148">
        <v>0</v>
      </c>
      <c r="R233" s="148">
        <v>0</v>
      </c>
      <c r="S233" s="148">
        <v>2</v>
      </c>
      <c r="T233" s="148">
        <v>0</v>
      </c>
      <c r="U233" s="148">
        <v>0</v>
      </c>
      <c r="V233" s="148">
        <v>0</v>
      </c>
      <c r="W233" s="148">
        <v>0</v>
      </c>
      <c r="X233" s="148">
        <v>0</v>
      </c>
      <c r="Y233" s="148">
        <v>0</v>
      </c>
      <c r="Z233" s="148">
        <v>0</v>
      </c>
      <c r="AA233" s="148">
        <v>0</v>
      </c>
      <c r="AB233" s="148">
        <v>0</v>
      </c>
      <c r="AC233" s="148">
        <v>0</v>
      </c>
      <c r="AD233" s="148">
        <v>0</v>
      </c>
      <c r="AE233" s="148">
        <v>0</v>
      </c>
      <c r="AF233" s="148">
        <v>0</v>
      </c>
      <c r="AG233" s="148">
        <v>1</v>
      </c>
      <c r="AH233" s="148">
        <v>0</v>
      </c>
      <c r="AI233" s="148">
        <v>0</v>
      </c>
      <c r="AJ233" s="148">
        <v>0</v>
      </c>
      <c r="AK233" s="148">
        <v>0</v>
      </c>
      <c r="AL233" s="148">
        <v>0</v>
      </c>
      <c r="AM233" s="148">
        <v>0</v>
      </c>
      <c r="AN233" s="148">
        <v>0</v>
      </c>
      <c r="AO233" s="148">
        <v>0</v>
      </c>
      <c r="AP233" s="148">
        <v>0</v>
      </c>
    </row>
    <row r="234" spans="1:42" ht="15.6" x14ac:dyDescent="0.3">
      <c r="A234" s="173" t="s">
        <v>621</v>
      </c>
      <c r="B234" s="172">
        <v>2</v>
      </c>
      <c r="C234" s="148">
        <v>0</v>
      </c>
      <c r="D234" s="148">
        <v>0</v>
      </c>
      <c r="E234" s="148">
        <v>0</v>
      </c>
      <c r="F234" s="148">
        <v>0</v>
      </c>
      <c r="G234" s="148">
        <v>0</v>
      </c>
      <c r="H234" s="148">
        <v>0</v>
      </c>
      <c r="I234" s="148">
        <v>0</v>
      </c>
      <c r="J234" s="148">
        <v>0</v>
      </c>
      <c r="K234" s="148">
        <v>0</v>
      </c>
      <c r="L234" s="148">
        <v>0</v>
      </c>
      <c r="M234" s="148">
        <v>0</v>
      </c>
      <c r="N234" s="148">
        <v>0</v>
      </c>
      <c r="O234" s="148">
        <v>0</v>
      </c>
      <c r="P234" s="148">
        <v>0</v>
      </c>
      <c r="Q234" s="148">
        <v>0</v>
      </c>
      <c r="R234" s="148">
        <v>0</v>
      </c>
      <c r="S234" s="148">
        <v>2</v>
      </c>
      <c r="T234" s="148">
        <v>0</v>
      </c>
      <c r="U234" s="148">
        <v>0</v>
      </c>
      <c r="V234" s="148">
        <v>0</v>
      </c>
      <c r="W234" s="148">
        <v>0</v>
      </c>
      <c r="X234" s="148">
        <v>0</v>
      </c>
      <c r="Y234" s="148">
        <v>0</v>
      </c>
      <c r="Z234" s="148">
        <v>0</v>
      </c>
      <c r="AA234" s="148">
        <v>0</v>
      </c>
      <c r="AB234" s="148">
        <v>0</v>
      </c>
      <c r="AC234" s="148">
        <v>0</v>
      </c>
      <c r="AD234" s="148">
        <v>0</v>
      </c>
      <c r="AE234" s="148">
        <v>0</v>
      </c>
      <c r="AF234" s="148">
        <v>0</v>
      </c>
      <c r="AG234" s="148">
        <v>0</v>
      </c>
      <c r="AH234" s="148">
        <v>0</v>
      </c>
      <c r="AI234" s="148">
        <v>0</v>
      </c>
      <c r="AJ234" s="148">
        <v>0</v>
      </c>
      <c r="AK234" s="148">
        <v>0</v>
      </c>
      <c r="AL234" s="148">
        <v>0</v>
      </c>
      <c r="AM234" s="148">
        <v>0</v>
      </c>
      <c r="AN234" s="148">
        <v>0</v>
      </c>
      <c r="AO234" s="148">
        <v>0</v>
      </c>
      <c r="AP234" s="148">
        <v>0</v>
      </c>
    </row>
    <row r="235" spans="1:42" ht="15.6" x14ac:dyDescent="0.3">
      <c r="A235" s="173" t="s">
        <v>501</v>
      </c>
      <c r="B235" s="172">
        <v>20</v>
      </c>
      <c r="C235" s="148">
        <v>0</v>
      </c>
      <c r="D235" s="148">
        <v>0</v>
      </c>
      <c r="E235" s="148">
        <v>0</v>
      </c>
      <c r="F235" s="148">
        <v>0</v>
      </c>
      <c r="G235" s="148">
        <v>1</v>
      </c>
      <c r="H235" s="148">
        <v>0</v>
      </c>
      <c r="I235" s="148">
        <v>0</v>
      </c>
      <c r="J235" s="148">
        <v>0</v>
      </c>
      <c r="K235" s="148">
        <v>0</v>
      </c>
      <c r="L235" s="148">
        <v>0</v>
      </c>
      <c r="M235" s="148">
        <v>0</v>
      </c>
      <c r="N235" s="148">
        <v>0</v>
      </c>
      <c r="O235" s="148">
        <v>0</v>
      </c>
      <c r="P235" s="148">
        <v>0</v>
      </c>
      <c r="Q235" s="148">
        <v>0</v>
      </c>
      <c r="R235" s="148">
        <v>0</v>
      </c>
      <c r="S235" s="148">
        <v>7</v>
      </c>
      <c r="T235" s="148">
        <v>0</v>
      </c>
      <c r="U235" s="148">
        <v>0</v>
      </c>
      <c r="V235" s="148">
        <v>0</v>
      </c>
      <c r="W235" s="148">
        <v>2</v>
      </c>
      <c r="X235" s="148">
        <v>0</v>
      </c>
      <c r="Y235" s="148">
        <v>0</v>
      </c>
      <c r="Z235" s="148">
        <v>0</v>
      </c>
      <c r="AA235" s="148">
        <v>0</v>
      </c>
      <c r="AB235" s="148">
        <v>0</v>
      </c>
      <c r="AC235" s="148">
        <v>4</v>
      </c>
      <c r="AD235" s="148">
        <v>0</v>
      </c>
      <c r="AE235" s="148">
        <v>0</v>
      </c>
      <c r="AF235" s="148">
        <v>0</v>
      </c>
      <c r="AG235" s="148">
        <v>3</v>
      </c>
      <c r="AH235" s="148">
        <v>0</v>
      </c>
      <c r="AI235" s="148">
        <v>0</v>
      </c>
      <c r="AJ235" s="148">
        <v>0</v>
      </c>
      <c r="AK235" s="148">
        <v>0</v>
      </c>
      <c r="AL235" s="148">
        <v>0</v>
      </c>
      <c r="AM235" s="148">
        <v>0</v>
      </c>
      <c r="AN235" s="148">
        <v>1</v>
      </c>
      <c r="AO235" s="148">
        <v>0</v>
      </c>
      <c r="AP235" s="148">
        <v>2</v>
      </c>
    </row>
    <row r="236" spans="1:42" ht="15.6" x14ac:dyDescent="0.3">
      <c r="A236" s="173" t="s">
        <v>593</v>
      </c>
      <c r="B236" s="172">
        <v>0</v>
      </c>
      <c r="C236" s="148">
        <v>0</v>
      </c>
      <c r="D236" s="148">
        <v>0</v>
      </c>
      <c r="E236" s="148">
        <v>0</v>
      </c>
      <c r="F236" s="148">
        <v>0</v>
      </c>
      <c r="G236" s="148">
        <v>0</v>
      </c>
      <c r="H236" s="148">
        <v>0</v>
      </c>
      <c r="I236" s="148">
        <v>0</v>
      </c>
      <c r="J236" s="148">
        <v>0</v>
      </c>
      <c r="K236" s="148">
        <v>0</v>
      </c>
      <c r="L236" s="148">
        <v>0</v>
      </c>
      <c r="M236" s="148">
        <v>0</v>
      </c>
      <c r="N236" s="148">
        <v>0</v>
      </c>
      <c r="O236" s="148">
        <v>0</v>
      </c>
      <c r="P236" s="148">
        <v>0</v>
      </c>
      <c r="Q236" s="148">
        <v>0</v>
      </c>
      <c r="R236" s="148">
        <v>0</v>
      </c>
      <c r="S236" s="148">
        <v>0</v>
      </c>
      <c r="T236" s="148">
        <v>0</v>
      </c>
      <c r="U236" s="148">
        <v>0</v>
      </c>
      <c r="V236" s="148">
        <v>0</v>
      </c>
      <c r="W236" s="148">
        <v>0</v>
      </c>
      <c r="X236" s="148">
        <v>0</v>
      </c>
      <c r="Y236" s="148">
        <v>0</v>
      </c>
      <c r="Z236" s="148">
        <v>0</v>
      </c>
      <c r="AA236" s="148">
        <v>0</v>
      </c>
      <c r="AB236" s="148">
        <v>0</v>
      </c>
      <c r="AC236" s="148">
        <v>0</v>
      </c>
      <c r="AD236" s="148">
        <v>0</v>
      </c>
      <c r="AE236" s="148">
        <v>0</v>
      </c>
      <c r="AF236" s="148">
        <v>0</v>
      </c>
      <c r="AG236" s="148">
        <v>0</v>
      </c>
      <c r="AH236" s="148">
        <v>0</v>
      </c>
      <c r="AI236" s="148">
        <v>0</v>
      </c>
      <c r="AJ236" s="148">
        <v>0</v>
      </c>
      <c r="AK236" s="148">
        <v>0</v>
      </c>
      <c r="AL236" s="148">
        <v>0</v>
      </c>
      <c r="AM236" s="148">
        <v>0</v>
      </c>
      <c r="AN236" s="148">
        <v>0</v>
      </c>
      <c r="AO236" s="148">
        <v>0</v>
      </c>
      <c r="AP236" s="148">
        <v>0</v>
      </c>
    </row>
    <row r="237" spans="1:42" ht="15.6" x14ac:dyDescent="0.3">
      <c r="A237" s="173" t="s">
        <v>826</v>
      </c>
      <c r="B237" s="172">
        <v>0</v>
      </c>
      <c r="C237" s="148">
        <v>0</v>
      </c>
      <c r="D237" s="148">
        <v>0</v>
      </c>
      <c r="E237" s="148">
        <v>0</v>
      </c>
      <c r="F237" s="148">
        <v>0</v>
      </c>
      <c r="G237" s="148">
        <v>0</v>
      </c>
      <c r="H237" s="148">
        <v>0</v>
      </c>
      <c r="I237" s="148">
        <v>0</v>
      </c>
      <c r="J237" s="148">
        <v>0</v>
      </c>
      <c r="K237" s="148">
        <v>0</v>
      </c>
      <c r="L237" s="148">
        <v>0</v>
      </c>
      <c r="M237" s="148">
        <v>0</v>
      </c>
      <c r="N237" s="148">
        <v>0</v>
      </c>
      <c r="O237" s="148">
        <v>0</v>
      </c>
      <c r="P237" s="148">
        <v>0</v>
      </c>
      <c r="Q237" s="148">
        <v>0</v>
      </c>
      <c r="R237" s="148">
        <v>0</v>
      </c>
      <c r="S237" s="148">
        <v>0</v>
      </c>
      <c r="T237" s="148">
        <v>0</v>
      </c>
      <c r="U237" s="148">
        <v>0</v>
      </c>
      <c r="V237" s="148">
        <v>0</v>
      </c>
      <c r="W237" s="148">
        <v>0</v>
      </c>
      <c r="X237" s="148">
        <v>0</v>
      </c>
      <c r="Y237" s="148">
        <v>0</v>
      </c>
      <c r="Z237" s="148">
        <v>0</v>
      </c>
      <c r="AA237" s="148">
        <v>0</v>
      </c>
      <c r="AB237" s="148">
        <v>0</v>
      </c>
      <c r="AC237" s="148">
        <v>0</v>
      </c>
      <c r="AD237" s="148">
        <v>0</v>
      </c>
      <c r="AE237" s="148">
        <v>0</v>
      </c>
      <c r="AF237" s="148">
        <v>0</v>
      </c>
      <c r="AG237" s="148">
        <v>0</v>
      </c>
      <c r="AH237" s="148">
        <v>0</v>
      </c>
      <c r="AI237" s="148">
        <v>0</v>
      </c>
      <c r="AJ237" s="148">
        <v>0</v>
      </c>
      <c r="AK237" s="148">
        <v>0</v>
      </c>
      <c r="AL237" s="148">
        <v>0</v>
      </c>
      <c r="AM237" s="148">
        <v>0</v>
      </c>
      <c r="AN237" s="148">
        <v>0</v>
      </c>
      <c r="AO237" s="148">
        <v>0</v>
      </c>
      <c r="AP237" s="148">
        <v>0</v>
      </c>
    </row>
    <row r="238" spans="1:42" ht="15.6" x14ac:dyDescent="0.3">
      <c r="A238" s="173" t="s">
        <v>753</v>
      </c>
      <c r="B238" s="172">
        <v>9</v>
      </c>
      <c r="C238" s="148">
        <v>0</v>
      </c>
      <c r="D238" s="148">
        <v>0</v>
      </c>
      <c r="E238" s="148">
        <v>0</v>
      </c>
      <c r="F238" s="148">
        <v>0</v>
      </c>
      <c r="G238" s="148">
        <v>0</v>
      </c>
      <c r="H238" s="148">
        <v>2</v>
      </c>
      <c r="I238" s="148">
        <v>0</v>
      </c>
      <c r="J238" s="148">
        <v>0</v>
      </c>
      <c r="K238" s="148">
        <v>0</v>
      </c>
      <c r="L238" s="148">
        <v>0</v>
      </c>
      <c r="M238" s="148">
        <v>0</v>
      </c>
      <c r="N238" s="148">
        <v>0</v>
      </c>
      <c r="O238" s="148">
        <v>0</v>
      </c>
      <c r="P238" s="148">
        <v>0</v>
      </c>
      <c r="Q238" s="148">
        <v>0</v>
      </c>
      <c r="R238" s="148">
        <v>0</v>
      </c>
      <c r="S238" s="148">
        <v>3</v>
      </c>
      <c r="T238" s="148">
        <v>0</v>
      </c>
      <c r="U238" s="148">
        <v>0</v>
      </c>
      <c r="V238" s="148">
        <v>0</v>
      </c>
      <c r="W238" s="148">
        <v>0</v>
      </c>
      <c r="X238" s="148">
        <v>0</v>
      </c>
      <c r="Y238" s="148">
        <v>0</v>
      </c>
      <c r="Z238" s="148">
        <v>0</v>
      </c>
      <c r="AA238" s="148">
        <v>0</v>
      </c>
      <c r="AB238" s="148">
        <v>0</v>
      </c>
      <c r="AC238" s="148">
        <v>4</v>
      </c>
      <c r="AD238" s="148">
        <v>0</v>
      </c>
      <c r="AE238" s="148">
        <v>0</v>
      </c>
      <c r="AF238" s="148">
        <v>0</v>
      </c>
      <c r="AG238" s="148">
        <v>0</v>
      </c>
      <c r="AH238" s="148">
        <v>0</v>
      </c>
      <c r="AI238" s="148">
        <v>0</v>
      </c>
      <c r="AJ238" s="148">
        <v>0</v>
      </c>
      <c r="AK238" s="148">
        <v>0</v>
      </c>
      <c r="AL238" s="148">
        <v>0</v>
      </c>
      <c r="AM238" s="148">
        <v>0</v>
      </c>
      <c r="AN238" s="148">
        <v>0</v>
      </c>
      <c r="AO238" s="148">
        <v>0</v>
      </c>
      <c r="AP238" s="148">
        <v>0</v>
      </c>
    </row>
    <row r="239" spans="1:42" ht="15.6" x14ac:dyDescent="0.3">
      <c r="A239" s="173" t="s">
        <v>754</v>
      </c>
      <c r="B239" s="172">
        <v>0</v>
      </c>
      <c r="C239" s="148">
        <v>0</v>
      </c>
      <c r="D239" s="148">
        <v>0</v>
      </c>
      <c r="E239" s="148">
        <v>0</v>
      </c>
      <c r="F239" s="148">
        <v>0</v>
      </c>
      <c r="G239" s="148">
        <v>0</v>
      </c>
      <c r="H239" s="148">
        <v>0</v>
      </c>
      <c r="I239" s="148">
        <v>0</v>
      </c>
      <c r="J239" s="148">
        <v>0</v>
      </c>
      <c r="K239" s="148">
        <v>0</v>
      </c>
      <c r="L239" s="148">
        <v>0</v>
      </c>
      <c r="M239" s="148">
        <v>0</v>
      </c>
      <c r="N239" s="148">
        <v>0</v>
      </c>
      <c r="O239" s="148">
        <v>0</v>
      </c>
      <c r="P239" s="148">
        <v>0</v>
      </c>
      <c r="Q239" s="148">
        <v>0</v>
      </c>
      <c r="R239" s="148">
        <v>0</v>
      </c>
      <c r="S239" s="148">
        <v>0</v>
      </c>
      <c r="T239" s="148">
        <v>0</v>
      </c>
      <c r="U239" s="148">
        <v>0</v>
      </c>
      <c r="V239" s="148">
        <v>0</v>
      </c>
      <c r="W239" s="148">
        <v>0</v>
      </c>
      <c r="X239" s="148">
        <v>0</v>
      </c>
      <c r="Y239" s="148">
        <v>0</v>
      </c>
      <c r="Z239" s="148">
        <v>0</v>
      </c>
      <c r="AA239" s="148">
        <v>0</v>
      </c>
      <c r="AB239" s="148">
        <v>0</v>
      </c>
      <c r="AC239" s="148">
        <v>0</v>
      </c>
      <c r="AD239" s="148">
        <v>0</v>
      </c>
      <c r="AE239" s="148">
        <v>0</v>
      </c>
      <c r="AF239" s="148">
        <v>0</v>
      </c>
      <c r="AG239" s="148">
        <v>0</v>
      </c>
      <c r="AH239" s="148">
        <v>0</v>
      </c>
      <c r="AI239" s="148">
        <v>0</v>
      </c>
      <c r="AJ239" s="148">
        <v>0</v>
      </c>
      <c r="AK239" s="148">
        <v>0</v>
      </c>
      <c r="AL239" s="148">
        <v>0</v>
      </c>
      <c r="AM239" s="148">
        <v>0</v>
      </c>
      <c r="AN239" s="148">
        <v>0</v>
      </c>
      <c r="AO239" s="148">
        <v>0</v>
      </c>
      <c r="AP239" s="148">
        <v>0</v>
      </c>
    </row>
    <row r="240" spans="1:42" ht="15.6" x14ac:dyDescent="0.3">
      <c r="A240" s="173" t="s">
        <v>495</v>
      </c>
      <c r="B240" s="172">
        <v>22</v>
      </c>
      <c r="C240" s="148">
        <v>0</v>
      </c>
      <c r="D240" s="148">
        <v>0</v>
      </c>
      <c r="E240" s="148">
        <v>0</v>
      </c>
      <c r="F240" s="148">
        <v>0</v>
      </c>
      <c r="G240" s="148">
        <v>0</v>
      </c>
      <c r="H240" s="148">
        <v>1</v>
      </c>
      <c r="I240" s="148">
        <v>0</v>
      </c>
      <c r="J240" s="148">
        <v>0</v>
      </c>
      <c r="K240" s="148">
        <v>0</v>
      </c>
      <c r="L240" s="148">
        <v>0</v>
      </c>
      <c r="M240" s="148">
        <v>0</v>
      </c>
      <c r="N240" s="148">
        <v>0</v>
      </c>
      <c r="O240" s="148">
        <v>0</v>
      </c>
      <c r="P240" s="148">
        <v>1</v>
      </c>
      <c r="Q240" s="148">
        <v>0</v>
      </c>
      <c r="R240" s="148">
        <v>0</v>
      </c>
      <c r="S240" s="148">
        <v>13</v>
      </c>
      <c r="T240" s="148">
        <v>0</v>
      </c>
      <c r="U240" s="148">
        <v>0</v>
      </c>
      <c r="V240" s="148">
        <v>0</v>
      </c>
      <c r="W240" s="148">
        <v>0</v>
      </c>
      <c r="X240" s="148">
        <v>0</v>
      </c>
      <c r="Y240" s="148">
        <v>0</v>
      </c>
      <c r="Z240" s="148">
        <v>0</v>
      </c>
      <c r="AA240" s="148">
        <v>0</v>
      </c>
      <c r="AB240" s="148">
        <v>0</v>
      </c>
      <c r="AC240" s="148">
        <v>1</v>
      </c>
      <c r="AD240" s="148">
        <v>0</v>
      </c>
      <c r="AE240" s="148">
        <v>0</v>
      </c>
      <c r="AF240" s="148">
        <v>0</v>
      </c>
      <c r="AG240" s="148">
        <v>4</v>
      </c>
      <c r="AH240" s="148">
        <v>0</v>
      </c>
      <c r="AI240" s="148">
        <v>0</v>
      </c>
      <c r="AJ240" s="148">
        <v>0</v>
      </c>
      <c r="AK240" s="148">
        <v>0</v>
      </c>
      <c r="AL240" s="148">
        <v>0</v>
      </c>
      <c r="AM240" s="148">
        <v>0</v>
      </c>
      <c r="AN240" s="148">
        <v>0</v>
      </c>
      <c r="AO240" s="148">
        <v>0</v>
      </c>
      <c r="AP240" s="148">
        <v>2</v>
      </c>
    </row>
    <row r="241" spans="1:42" ht="15.6" x14ac:dyDescent="0.3">
      <c r="A241" s="173" t="s">
        <v>755</v>
      </c>
      <c r="B241" s="172">
        <v>162</v>
      </c>
      <c r="C241" s="148">
        <v>0</v>
      </c>
      <c r="D241" s="148">
        <v>0</v>
      </c>
      <c r="E241" s="148">
        <v>0</v>
      </c>
      <c r="F241" s="148">
        <v>0</v>
      </c>
      <c r="G241" s="148">
        <v>0</v>
      </c>
      <c r="H241" s="148">
        <v>20</v>
      </c>
      <c r="I241" s="148">
        <v>0</v>
      </c>
      <c r="J241" s="148">
        <v>0</v>
      </c>
      <c r="K241" s="148">
        <v>0</v>
      </c>
      <c r="L241" s="148">
        <v>0</v>
      </c>
      <c r="M241" s="148">
        <v>0</v>
      </c>
      <c r="N241" s="148">
        <v>0</v>
      </c>
      <c r="O241" s="148">
        <v>0</v>
      </c>
      <c r="P241" s="148">
        <v>0</v>
      </c>
      <c r="Q241" s="148">
        <v>0</v>
      </c>
      <c r="R241" s="148">
        <v>0</v>
      </c>
      <c r="S241" s="148">
        <v>71</v>
      </c>
      <c r="T241" s="148">
        <v>0</v>
      </c>
      <c r="U241" s="148">
        <v>0</v>
      </c>
      <c r="V241" s="148">
        <v>0</v>
      </c>
      <c r="W241" s="148">
        <v>0</v>
      </c>
      <c r="X241" s="148">
        <v>1</v>
      </c>
      <c r="Y241" s="148">
        <v>0</v>
      </c>
      <c r="Z241" s="148">
        <v>0</v>
      </c>
      <c r="AA241" s="148">
        <v>0</v>
      </c>
      <c r="AB241" s="148">
        <v>0</v>
      </c>
      <c r="AC241" s="148">
        <v>19</v>
      </c>
      <c r="AD241" s="148">
        <v>0</v>
      </c>
      <c r="AE241" s="148">
        <v>3</v>
      </c>
      <c r="AF241" s="148">
        <v>0</v>
      </c>
      <c r="AG241" s="148">
        <v>32</v>
      </c>
      <c r="AH241" s="148">
        <v>5</v>
      </c>
      <c r="AI241" s="148">
        <v>0</v>
      </c>
      <c r="AJ241" s="148">
        <v>1</v>
      </c>
      <c r="AK241" s="148">
        <v>0</v>
      </c>
      <c r="AL241" s="148">
        <v>0</v>
      </c>
      <c r="AM241" s="148">
        <v>1</v>
      </c>
      <c r="AN241" s="148">
        <v>0</v>
      </c>
      <c r="AO241" s="148">
        <v>0</v>
      </c>
      <c r="AP241" s="148">
        <v>9</v>
      </c>
    </row>
    <row r="242" spans="1:42" ht="15.6" x14ac:dyDescent="0.3">
      <c r="A242" s="173" t="s">
        <v>563</v>
      </c>
      <c r="B242" s="172">
        <v>0</v>
      </c>
      <c r="C242" s="148">
        <v>0</v>
      </c>
      <c r="D242" s="148">
        <v>0</v>
      </c>
      <c r="E242" s="148">
        <v>0</v>
      </c>
      <c r="F242" s="148">
        <v>0</v>
      </c>
      <c r="G242" s="148">
        <v>0</v>
      </c>
      <c r="H242" s="148">
        <v>0</v>
      </c>
      <c r="I242" s="148">
        <v>0</v>
      </c>
      <c r="J242" s="148">
        <v>0</v>
      </c>
      <c r="K242" s="148">
        <v>0</v>
      </c>
      <c r="L242" s="148">
        <v>0</v>
      </c>
      <c r="M242" s="148">
        <v>0</v>
      </c>
      <c r="N242" s="148">
        <v>0</v>
      </c>
      <c r="O242" s="148">
        <v>0</v>
      </c>
      <c r="P242" s="148">
        <v>0</v>
      </c>
      <c r="Q242" s="148">
        <v>0</v>
      </c>
      <c r="R242" s="148">
        <v>0</v>
      </c>
      <c r="S242" s="148">
        <v>0</v>
      </c>
      <c r="T242" s="148">
        <v>0</v>
      </c>
      <c r="U242" s="148">
        <v>0</v>
      </c>
      <c r="V242" s="148">
        <v>0</v>
      </c>
      <c r="W242" s="148">
        <v>0</v>
      </c>
      <c r="X242" s="148">
        <v>0</v>
      </c>
      <c r="Y242" s="148">
        <v>0</v>
      </c>
      <c r="Z242" s="148">
        <v>0</v>
      </c>
      <c r="AA242" s="148">
        <v>0</v>
      </c>
      <c r="AB242" s="148">
        <v>0</v>
      </c>
      <c r="AC242" s="148">
        <v>0</v>
      </c>
      <c r="AD242" s="148">
        <v>0</v>
      </c>
      <c r="AE242" s="148">
        <v>0</v>
      </c>
      <c r="AF242" s="148">
        <v>0</v>
      </c>
      <c r="AG242" s="148">
        <v>0</v>
      </c>
      <c r="AH242" s="148">
        <v>0</v>
      </c>
      <c r="AI242" s="148">
        <v>0</v>
      </c>
      <c r="AJ242" s="148">
        <v>0</v>
      </c>
      <c r="AK242" s="148">
        <v>0</v>
      </c>
      <c r="AL242" s="148">
        <v>0</v>
      </c>
      <c r="AM242" s="148">
        <v>0</v>
      </c>
      <c r="AN242" s="148">
        <v>0</v>
      </c>
      <c r="AO242" s="148">
        <v>0</v>
      </c>
      <c r="AP242" s="148">
        <v>0</v>
      </c>
    </row>
    <row r="243" spans="1:42" ht="15.6" x14ac:dyDescent="0.3">
      <c r="A243" s="173" t="s">
        <v>756</v>
      </c>
      <c r="B243" s="172">
        <v>0</v>
      </c>
      <c r="C243" s="148">
        <v>0</v>
      </c>
      <c r="D243" s="148">
        <v>0</v>
      </c>
      <c r="E243" s="148">
        <v>0</v>
      </c>
      <c r="F243" s="148">
        <v>0</v>
      </c>
      <c r="G243" s="148">
        <v>0</v>
      </c>
      <c r="H243" s="148">
        <v>0</v>
      </c>
      <c r="I243" s="148">
        <v>0</v>
      </c>
      <c r="J243" s="148">
        <v>0</v>
      </c>
      <c r="K243" s="148">
        <v>0</v>
      </c>
      <c r="L243" s="148">
        <v>0</v>
      </c>
      <c r="M243" s="148">
        <v>0</v>
      </c>
      <c r="N243" s="148">
        <v>0</v>
      </c>
      <c r="O243" s="148">
        <v>0</v>
      </c>
      <c r="P243" s="148">
        <v>0</v>
      </c>
      <c r="Q243" s="148">
        <v>0</v>
      </c>
      <c r="R243" s="148">
        <v>0</v>
      </c>
      <c r="S243" s="148">
        <v>0</v>
      </c>
      <c r="T243" s="148">
        <v>0</v>
      </c>
      <c r="U243" s="148">
        <v>0</v>
      </c>
      <c r="V243" s="148">
        <v>0</v>
      </c>
      <c r="W243" s="148">
        <v>0</v>
      </c>
      <c r="X243" s="148">
        <v>0</v>
      </c>
      <c r="Y243" s="148">
        <v>0</v>
      </c>
      <c r="Z243" s="148">
        <v>0</v>
      </c>
      <c r="AA243" s="148">
        <v>0</v>
      </c>
      <c r="AB243" s="148">
        <v>0</v>
      </c>
      <c r="AC243" s="148">
        <v>0</v>
      </c>
      <c r="AD243" s="148">
        <v>0</v>
      </c>
      <c r="AE243" s="148">
        <v>0</v>
      </c>
      <c r="AF243" s="148">
        <v>0</v>
      </c>
      <c r="AG243" s="148">
        <v>0</v>
      </c>
      <c r="AH243" s="148">
        <v>0</v>
      </c>
      <c r="AI243" s="148">
        <v>0</v>
      </c>
      <c r="AJ243" s="148">
        <v>0</v>
      </c>
      <c r="AK243" s="148">
        <v>0</v>
      </c>
      <c r="AL243" s="148">
        <v>0</v>
      </c>
      <c r="AM243" s="148">
        <v>0</v>
      </c>
      <c r="AN243" s="148">
        <v>0</v>
      </c>
      <c r="AO243" s="148">
        <v>0</v>
      </c>
      <c r="AP243" s="148">
        <v>0</v>
      </c>
    </row>
    <row r="244" spans="1:42" ht="15.6" x14ac:dyDescent="0.3">
      <c r="A244" s="173" t="s">
        <v>757</v>
      </c>
      <c r="B244" s="172">
        <v>0</v>
      </c>
      <c r="C244" s="148">
        <v>0</v>
      </c>
      <c r="D244" s="148">
        <v>0</v>
      </c>
      <c r="E244" s="148">
        <v>0</v>
      </c>
      <c r="F244" s="148">
        <v>0</v>
      </c>
      <c r="G244" s="148">
        <v>0</v>
      </c>
      <c r="H244" s="148">
        <v>0</v>
      </c>
      <c r="I244" s="148">
        <v>0</v>
      </c>
      <c r="J244" s="148">
        <v>0</v>
      </c>
      <c r="K244" s="148">
        <v>0</v>
      </c>
      <c r="L244" s="148">
        <v>0</v>
      </c>
      <c r="M244" s="148">
        <v>0</v>
      </c>
      <c r="N244" s="148">
        <v>0</v>
      </c>
      <c r="O244" s="148">
        <v>0</v>
      </c>
      <c r="P244" s="148">
        <v>0</v>
      </c>
      <c r="Q244" s="148">
        <v>0</v>
      </c>
      <c r="R244" s="148">
        <v>0</v>
      </c>
      <c r="S244" s="148">
        <v>0</v>
      </c>
      <c r="T244" s="148">
        <v>0</v>
      </c>
      <c r="U244" s="148">
        <v>0</v>
      </c>
      <c r="V244" s="148">
        <v>0</v>
      </c>
      <c r="W244" s="148">
        <v>0</v>
      </c>
      <c r="X244" s="148">
        <v>0</v>
      </c>
      <c r="Y244" s="148">
        <v>0</v>
      </c>
      <c r="Z244" s="148">
        <v>0</v>
      </c>
      <c r="AA244" s="148">
        <v>0</v>
      </c>
      <c r="AB244" s="148">
        <v>0</v>
      </c>
      <c r="AC244" s="148">
        <v>0</v>
      </c>
      <c r="AD244" s="148">
        <v>0</v>
      </c>
      <c r="AE244" s="148">
        <v>0</v>
      </c>
      <c r="AF244" s="148">
        <v>0</v>
      </c>
      <c r="AG244" s="148">
        <v>0</v>
      </c>
      <c r="AH244" s="148">
        <v>0</v>
      </c>
      <c r="AI244" s="148">
        <v>0</v>
      </c>
      <c r="AJ244" s="148">
        <v>0</v>
      </c>
      <c r="AK244" s="148">
        <v>0</v>
      </c>
      <c r="AL244" s="148">
        <v>0</v>
      </c>
      <c r="AM244" s="148">
        <v>0</v>
      </c>
      <c r="AN244" s="148">
        <v>0</v>
      </c>
      <c r="AO244" s="148">
        <v>0</v>
      </c>
      <c r="AP244" s="148">
        <v>0</v>
      </c>
    </row>
    <row r="245" spans="1:42" ht="15.6" x14ac:dyDescent="0.3">
      <c r="A245" s="173" t="s">
        <v>758</v>
      </c>
      <c r="B245" s="172">
        <v>0</v>
      </c>
      <c r="C245" s="148">
        <v>0</v>
      </c>
      <c r="D245" s="148">
        <v>0</v>
      </c>
      <c r="E245" s="148">
        <v>0</v>
      </c>
      <c r="F245" s="148">
        <v>0</v>
      </c>
      <c r="G245" s="148">
        <v>0</v>
      </c>
      <c r="H245" s="148">
        <v>0</v>
      </c>
      <c r="I245" s="148">
        <v>0</v>
      </c>
      <c r="J245" s="148">
        <v>0</v>
      </c>
      <c r="K245" s="148">
        <v>0</v>
      </c>
      <c r="L245" s="148">
        <v>0</v>
      </c>
      <c r="M245" s="148">
        <v>0</v>
      </c>
      <c r="N245" s="148">
        <v>0</v>
      </c>
      <c r="O245" s="148">
        <v>0</v>
      </c>
      <c r="P245" s="148">
        <v>0</v>
      </c>
      <c r="Q245" s="148">
        <v>0</v>
      </c>
      <c r="R245" s="148">
        <v>0</v>
      </c>
      <c r="S245" s="148">
        <v>0</v>
      </c>
      <c r="T245" s="148">
        <v>0</v>
      </c>
      <c r="U245" s="148">
        <v>0</v>
      </c>
      <c r="V245" s="148">
        <v>0</v>
      </c>
      <c r="W245" s="148">
        <v>0</v>
      </c>
      <c r="X245" s="148">
        <v>0</v>
      </c>
      <c r="Y245" s="148">
        <v>0</v>
      </c>
      <c r="Z245" s="148">
        <v>0</v>
      </c>
      <c r="AA245" s="148">
        <v>0</v>
      </c>
      <c r="AB245" s="148">
        <v>0</v>
      </c>
      <c r="AC245" s="148">
        <v>0</v>
      </c>
      <c r="AD245" s="148">
        <v>0</v>
      </c>
      <c r="AE245" s="148">
        <v>0</v>
      </c>
      <c r="AF245" s="148">
        <v>0</v>
      </c>
      <c r="AG245" s="148">
        <v>0</v>
      </c>
      <c r="AH245" s="148">
        <v>0</v>
      </c>
      <c r="AI245" s="148">
        <v>0</v>
      </c>
      <c r="AJ245" s="148">
        <v>0</v>
      </c>
      <c r="AK245" s="148">
        <v>0</v>
      </c>
      <c r="AL245" s="148">
        <v>0</v>
      </c>
      <c r="AM245" s="148">
        <v>0</v>
      </c>
      <c r="AN245" s="148">
        <v>0</v>
      </c>
      <c r="AO245" s="148">
        <v>0</v>
      </c>
      <c r="AP245" s="148">
        <v>0</v>
      </c>
    </row>
    <row r="246" spans="1:42" ht="15.6" x14ac:dyDescent="0.3">
      <c r="A246" s="173" t="s">
        <v>511</v>
      </c>
      <c r="B246" s="172">
        <v>1</v>
      </c>
      <c r="C246" s="148">
        <v>0</v>
      </c>
      <c r="D246" s="148">
        <v>0</v>
      </c>
      <c r="E246" s="148">
        <v>0</v>
      </c>
      <c r="F246" s="148">
        <v>0</v>
      </c>
      <c r="G246" s="148">
        <v>0</v>
      </c>
      <c r="H246" s="148">
        <v>0</v>
      </c>
      <c r="I246" s="148">
        <v>0</v>
      </c>
      <c r="J246" s="148">
        <v>0</v>
      </c>
      <c r="K246" s="148">
        <v>0</v>
      </c>
      <c r="L246" s="148">
        <v>0</v>
      </c>
      <c r="M246" s="148">
        <v>0</v>
      </c>
      <c r="N246" s="148">
        <v>0</v>
      </c>
      <c r="O246" s="148">
        <v>0</v>
      </c>
      <c r="P246" s="148">
        <v>0</v>
      </c>
      <c r="Q246" s="148">
        <v>0</v>
      </c>
      <c r="R246" s="148">
        <v>0</v>
      </c>
      <c r="S246" s="148">
        <v>1</v>
      </c>
      <c r="T246" s="148">
        <v>0</v>
      </c>
      <c r="U246" s="148">
        <v>0</v>
      </c>
      <c r="V246" s="148">
        <v>0</v>
      </c>
      <c r="W246" s="148">
        <v>0</v>
      </c>
      <c r="X246" s="148">
        <v>0</v>
      </c>
      <c r="Y246" s="148">
        <v>0</v>
      </c>
      <c r="Z246" s="148">
        <v>0</v>
      </c>
      <c r="AA246" s="148">
        <v>0</v>
      </c>
      <c r="AB246" s="148">
        <v>0</v>
      </c>
      <c r="AC246" s="148">
        <v>0</v>
      </c>
      <c r="AD246" s="148">
        <v>0</v>
      </c>
      <c r="AE246" s="148">
        <v>0</v>
      </c>
      <c r="AF246" s="148">
        <v>0</v>
      </c>
      <c r="AG246" s="148">
        <v>0</v>
      </c>
      <c r="AH246" s="148">
        <v>0</v>
      </c>
      <c r="AI246" s="148">
        <v>0</v>
      </c>
      <c r="AJ246" s="148">
        <v>0</v>
      </c>
      <c r="AK246" s="148">
        <v>0</v>
      </c>
      <c r="AL246" s="148">
        <v>0</v>
      </c>
      <c r="AM246" s="148">
        <v>0</v>
      </c>
      <c r="AN246" s="148">
        <v>0</v>
      </c>
      <c r="AO246" s="148">
        <v>0</v>
      </c>
      <c r="AP246" s="148">
        <v>0</v>
      </c>
    </row>
    <row r="247" spans="1:42" ht="15.6" x14ac:dyDescent="0.3">
      <c r="A247" s="173" t="s">
        <v>759</v>
      </c>
      <c r="B247" s="172">
        <v>0</v>
      </c>
      <c r="C247" s="148">
        <v>0</v>
      </c>
      <c r="D247" s="148">
        <v>0</v>
      </c>
      <c r="E247" s="148">
        <v>0</v>
      </c>
      <c r="F247" s="148">
        <v>0</v>
      </c>
      <c r="G247" s="148">
        <v>0</v>
      </c>
      <c r="H247" s="148">
        <v>0</v>
      </c>
      <c r="I247" s="148">
        <v>0</v>
      </c>
      <c r="J247" s="148">
        <v>0</v>
      </c>
      <c r="K247" s="148">
        <v>0</v>
      </c>
      <c r="L247" s="148">
        <v>0</v>
      </c>
      <c r="M247" s="148">
        <v>0</v>
      </c>
      <c r="N247" s="148">
        <v>0</v>
      </c>
      <c r="O247" s="148">
        <v>0</v>
      </c>
      <c r="P247" s="148">
        <v>0</v>
      </c>
      <c r="Q247" s="148">
        <v>0</v>
      </c>
      <c r="R247" s="148">
        <v>0</v>
      </c>
      <c r="S247" s="148">
        <v>0</v>
      </c>
      <c r="T247" s="148">
        <v>0</v>
      </c>
      <c r="U247" s="148">
        <v>0</v>
      </c>
      <c r="V247" s="148">
        <v>0</v>
      </c>
      <c r="W247" s="148">
        <v>0</v>
      </c>
      <c r="X247" s="148">
        <v>0</v>
      </c>
      <c r="Y247" s="148">
        <v>0</v>
      </c>
      <c r="Z247" s="148">
        <v>0</v>
      </c>
      <c r="AA247" s="148">
        <v>0</v>
      </c>
      <c r="AB247" s="148">
        <v>0</v>
      </c>
      <c r="AC247" s="148">
        <v>0</v>
      </c>
      <c r="AD247" s="148">
        <v>0</v>
      </c>
      <c r="AE247" s="148">
        <v>0</v>
      </c>
      <c r="AF247" s="148">
        <v>0</v>
      </c>
      <c r="AG247" s="148">
        <v>0</v>
      </c>
      <c r="AH247" s="148">
        <v>0</v>
      </c>
      <c r="AI247" s="148">
        <v>0</v>
      </c>
      <c r="AJ247" s="148">
        <v>0</v>
      </c>
      <c r="AK247" s="148">
        <v>0</v>
      </c>
      <c r="AL247" s="148">
        <v>0</v>
      </c>
      <c r="AM247" s="148">
        <v>0</v>
      </c>
      <c r="AN247" s="148">
        <v>0</v>
      </c>
      <c r="AO247" s="148">
        <v>0</v>
      </c>
      <c r="AP247" s="148">
        <v>0</v>
      </c>
    </row>
    <row r="248" spans="1:42" ht="15.6" x14ac:dyDescent="0.3">
      <c r="A248" s="173" t="s">
        <v>568</v>
      </c>
      <c r="B248" s="172">
        <v>4</v>
      </c>
      <c r="C248" s="148">
        <v>0</v>
      </c>
      <c r="D248" s="148">
        <v>0</v>
      </c>
      <c r="E248" s="148">
        <v>0</v>
      </c>
      <c r="F248" s="148">
        <v>0</v>
      </c>
      <c r="G248" s="148">
        <v>0</v>
      </c>
      <c r="H248" s="148">
        <v>0</v>
      </c>
      <c r="I248" s="148">
        <v>0</v>
      </c>
      <c r="J248" s="148">
        <v>0</v>
      </c>
      <c r="K248" s="148">
        <v>0</v>
      </c>
      <c r="L248" s="148">
        <v>0</v>
      </c>
      <c r="M248" s="148">
        <v>0</v>
      </c>
      <c r="N248" s="148">
        <v>0</v>
      </c>
      <c r="O248" s="148">
        <v>0</v>
      </c>
      <c r="P248" s="148">
        <v>0</v>
      </c>
      <c r="Q248" s="148">
        <v>0</v>
      </c>
      <c r="R248" s="148">
        <v>0</v>
      </c>
      <c r="S248" s="148">
        <v>4</v>
      </c>
      <c r="T248" s="148">
        <v>0</v>
      </c>
      <c r="U248" s="148">
        <v>0</v>
      </c>
      <c r="V248" s="148">
        <v>0</v>
      </c>
      <c r="W248" s="148">
        <v>0</v>
      </c>
      <c r="X248" s="148">
        <v>0</v>
      </c>
      <c r="Y248" s="148">
        <v>0</v>
      </c>
      <c r="Z248" s="148">
        <v>0</v>
      </c>
      <c r="AA248" s="148">
        <v>0</v>
      </c>
      <c r="AB248" s="148">
        <v>0</v>
      </c>
      <c r="AC248" s="148">
        <v>0</v>
      </c>
      <c r="AD248" s="148">
        <v>0</v>
      </c>
      <c r="AE248" s="148">
        <v>0</v>
      </c>
      <c r="AF248" s="148">
        <v>0</v>
      </c>
      <c r="AG248" s="148">
        <v>0</v>
      </c>
      <c r="AH248" s="148">
        <v>0</v>
      </c>
      <c r="AI248" s="148">
        <v>0</v>
      </c>
      <c r="AJ248" s="148">
        <v>0</v>
      </c>
      <c r="AK248" s="148">
        <v>0</v>
      </c>
      <c r="AL248" s="148">
        <v>0</v>
      </c>
      <c r="AM248" s="148">
        <v>0</v>
      </c>
      <c r="AN248" s="148">
        <v>0</v>
      </c>
      <c r="AO248" s="148">
        <v>0</v>
      </c>
      <c r="AP248" s="148">
        <v>0</v>
      </c>
    </row>
    <row r="249" spans="1:42" ht="15.6" x14ac:dyDescent="0.3">
      <c r="A249" s="173" t="s">
        <v>760</v>
      </c>
      <c r="B249" s="172">
        <v>13</v>
      </c>
      <c r="C249" s="148">
        <v>0</v>
      </c>
      <c r="D249" s="148">
        <v>0</v>
      </c>
      <c r="E249" s="148">
        <v>0</v>
      </c>
      <c r="F249" s="148">
        <v>0</v>
      </c>
      <c r="G249" s="148">
        <v>0</v>
      </c>
      <c r="H249" s="148">
        <v>0</v>
      </c>
      <c r="I249" s="148">
        <v>0</v>
      </c>
      <c r="J249" s="148">
        <v>0</v>
      </c>
      <c r="K249" s="148">
        <v>0</v>
      </c>
      <c r="L249" s="148">
        <v>0</v>
      </c>
      <c r="M249" s="148">
        <v>0</v>
      </c>
      <c r="N249" s="148">
        <v>0</v>
      </c>
      <c r="O249" s="148">
        <v>0</v>
      </c>
      <c r="P249" s="148">
        <v>4</v>
      </c>
      <c r="Q249" s="148">
        <v>0</v>
      </c>
      <c r="R249" s="148">
        <v>0</v>
      </c>
      <c r="S249" s="148">
        <v>3</v>
      </c>
      <c r="T249" s="148">
        <v>0</v>
      </c>
      <c r="U249" s="148">
        <v>0</v>
      </c>
      <c r="V249" s="148">
        <v>0</v>
      </c>
      <c r="W249" s="148">
        <v>0</v>
      </c>
      <c r="X249" s="148">
        <v>0</v>
      </c>
      <c r="Y249" s="148">
        <v>0</v>
      </c>
      <c r="Z249" s="148">
        <v>0</v>
      </c>
      <c r="AA249" s="148">
        <v>0</v>
      </c>
      <c r="AB249" s="148">
        <v>0</v>
      </c>
      <c r="AC249" s="148">
        <v>0</v>
      </c>
      <c r="AD249" s="148">
        <v>0</v>
      </c>
      <c r="AE249" s="148">
        <v>0</v>
      </c>
      <c r="AF249" s="148">
        <v>0</v>
      </c>
      <c r="AG249" s="148">
        <v>6</v>
      </c>
      <c r="AH249" s="148">
        <v>0</v>
      </c>
      <c r="AI249" s="148">
        <v>0</v>
      </c>
      <c r="AJ249" s="148">
        <v>0</v>
      </c>
      <c r="AK249" s="148">
        <v>0</v>
      </c>
      <c r="AL249" s="148">
        <v>0</v>
      </c>
      <c r="AM249" s="148">
        <v>0</v>
      </c>
      <c r="AN249" s="148">
        <v>0</v>
      </c>
      <c r="AO249" s="148">
        <v>0</v>
      </c>
      <c r="AP249" s="148">
        <v>0</v>
      </c>
    </row>
    <row r="250" spans="1:42" ht="15.6" x14ac:dyDescent="0.3">
      <c r="A250" s="173" t="s">
        <v>761</v>
      </c>
      <c r="B250" s="172">
        <v>0</v>
      </c>
      <c r="C250" s="148">
        <v>0</v>
      </c>
      <c r="D250" s="148">
        <v>0</v>
      </c>
      <c r="E250" s="148">
        <v>0</v>
      </c>
      <c r="F250" s="148">
        <v>0</v>
      </c>
      <c r="G250" s="148">
        <v>0</v>
      </c>
      <c r="H250" s="148">
        <v>0</v>
      </c>
      <c r="I250" s="148">
        <v>0</v>
      </c>
      <c r="J250" s="148">
        <v>0</v>
      </c>
      <c r="K250" s="148">
        <v>0</v>
      </c>
      <c r="L250" s="148">
        <v>0</v>
      </c>
      <c r="M250" s="148">
        <v>0</v>
      </c>
      <c r="N250" s="148">
        <v>0</v>
      </c>
      <c r="O250" s="148">
        <v>0</v>
      </c>
      <c r="P250" s="148">
        <v>0</v>
      </c>
      <c r="Q250" s="148">
        <v>0</v>
      </c>
      <c r="R250" s="148">
        <v>0</v>
      </c>
      <c r="S250" s="148">
        <v>0</v>
      </c>
      <c r="T250" s="148">
        <v>0</v>
      </c>
      <c r="U250" s="148">
        <v>0</v>
      </c>
      <c r="V250" s="148">
        <v>0</v>
      </c>
      <c r="W250" s="148">
        <v>0</v>
      </c>
      <c r="X250" s="148">
        <v>0</v>
      </c>
      <c r="Y250" s="148">
        <v>0</v>
      </c>
      <c r="Z250" s="148">
        <v>0</v>
      </c>
      <c r="AA250" s="148">
        <v>0</v>
      </c>
      <c r="AB250" s="148">
        <v>0</v>
      </c>
      <c r="AC250" s="148">
        <v>0</v>
      </c>
      <c r="AD250" s="148">
        <v>0</v>
      </c>
      <c r="AE250" s="148">
        <v>0</v>
      </c>
      <c r="AF250" s="148">
        <v>0</v>
      </c>
      <c r="AG250" s="148">
        <v>0</v>
      </c>
      <c r="AH250" s="148">
        <v>0</v>
      </c>
      <c r="AI250" s="148">
        <v>0</v>
      </c>
      <c r="AJ250" s="148">
        <v>0</v>
      </c>
      <c r="AK250" s="148">
        <v>0</v>
      </c>
      <c r="AL250" s="148">
        <v>0</v>
      </c>
      <c r="AM250" s="148">
        <v>0</v>
      </c>
      <c r="AN250" s="148">
        <v>0</v>
      </c>
      <c r="AO250" s="148">
        <v>0</v>
      </c>
      <c r="AP250" s="148">
        <v>0</v>
      </c>
    </row>
    <row r="251" spans="1:42" ht="15.6" x14ac:dyDescent="0.3">
      <c r="A251" s="173" t="s">
        <v>566</v>
      </c>
      <c r="B251" s="172">
        <v>0</v>
      </c>
      <c r="C251" s="148">
        <v>0</v>
      </c>
      <c r="D251" s="148">
        <v>0</v>
      </c>
      <c r="E251" s="148">
        <v>0</v>
      </c>
      <c r="F251" s="148">
        <v>0</v>
      </c>
      <c r="G251" s="148">
        <v>0</v>
      </c>
      <c r="H251" s="148">
        <v>0</v>
      </c>
      <c r="I251" s="148">
        <v>0</v>
      </c>
      <c r="J251" s="148">
        <v>0</v>
      </c>
      <c r="K251" s="148">
        <v>0</v>
      </c>
      <c r="L251" s="148">
        <v>0</v>
      </c>
      <c r="M251" s="148">
        <v>0</v>
      </c>
      <c r="N251" s="148">
        <v>0</v>
      </c>
      <c r="O251" s="148">
        <v>0</v>
      </c>
      <c r="P251" s="148">
        <v>0</v>
      </c>
      <c r="Q251" s="148">
        <v>0</v>
      </c>
      <c r="R251" s="148">
        <v>0</v>
      </c>
      <c r="S251" s="148">
        <v>0</v>
      </c>
      <c r="T251" s="148">
        <v>0</v>
      </c>
      <c r="U251" s="148">
        <v>0</v>
      </c>
      <c r="V251" s="148">
        <v>0</v>
      </c>
      <c r="W251" s="148">
        <v>0</v>
      </c>
      <c r="X251" s="148">
        <v>0</v>
      </c>
      <c r="Y251" s="148">
        <v>0</v>
      </c>
      <c r="Z251" s="148">
        <v>0</v>
      </c>
      <c r="AA251" s="148">
        <v>0</v>
      </c>
      <c r="AB251" s="148">
        <v>0</v>
      </c>
      <c r="AC251" s="148">
        <v>0</v>
      </c>
      <c r="AD251" s="148">
        <v>0</v>
      </c>
      <c r="AE251" s="148">
        <v>0</v>
      </c>
      <c r="AF251" s="148">
        <v>0</v>
      </c>
      <c r="AG251" s="148">
        <v>0</v>
      </c>
      <c r="AH251" s="148">
        <v>0</v>
      </c>
      <c r="AI251" s="148">
        <v>0</v>
      </c>
      <c r="AJ251" s="148">
        <v>0</v>
      </c>
      <c r="AK251" s="148">
        <v>0</v>
      </c>
      <c r="AL251" s="148">
        <v>0</v>
      </c>
      <c r="AM251" s="148">
        <v>0</v>
      </c>
      <c r="AN251" s="148">
        <v>0</v>
      </c>
      <c r="AO251" s="148">
        <v>0</v>
      </c>
      <c r="AP251" s="148">
        <v>0</v>
      </c>
    </row>
    <row r="252" spans="1:42" ht="15.6" x14ac:dyDescent="0.3">
      <c r="A252" s="173" t="s">
        <v>596</v>
      </c>
      <c r="B252" s="172">
        <v>0</v>
      </c>
      <c r="C252" s="148">
        <v>0</v>
      </c>
      <c r="D252" s="148">
        <v>0</v>
      </c>
      <c r="E252" s="148">
        <v>0</v>
      </c>
      <c r="F252" s="148">
        <v>0</v>
      </c>
      <c r="G252" s="148">
        <v>0</v>
      </c>
      <c r="H252" s="148">
        <v>0</v>
      </c>
      <c r="I252" s="148">
        <v>0</v>
      </c>
      <c r="J252" s="148">
        <v>0</v>
      </c>
      <c r="K252" s="148">
        <v>0</v>
      </c>
      <c r="L252" s="148">
        <v>0</v>
      </c>
      <c r="M252" s="148">
        <v>0</v>
      </c>
      <c r="N252" s="148">
        <v>0</v>
      </c>
      <c r="O252" s="148">
        <v>0</v>
      </c>
      <c r="P252" s="148">
        <v>0</v>
      </c>
      <c r="Q252" s="148">
        <v>0</v>
      </c>
      <c r="R252" s="148">
        <v>0</v>
      </c>
      <c r="S252" s="148">
        <v>0</v>
      </c>
      <c r="T252" s="148">
        <v>0</v>
      </c>
      <c r="U252" s="148">
        <v>0</v>
      </c>
      <c r="V252" s="148">
        <v>0</v>
      </c>
      <c r="W252" s="148">
        <v>0</v>
      </c>
      <c r="X252" s="148">
        <v>0</v>
      </c>
      <c r="Y252" s="148">
        <v>0</v>
      </c>
      <c r="Z252" s="148">
        <v>0</v>
      </c>
      <c r="AA252" s="148">
        <v>0</v>
      </c>
      <c r="AB252" s="148">
        <v>0</v>
      </c>
      <c r="AC252" s="148">
        <v>0</v>
      </c>
      <c r="AD252" s="148">
        <v>0</v>
      </c>
      <c r="AE252" s="148">
        <v>0</v>
      </c>
      <c r="AF252" s="148">
        <v>0</v>
      </c>
      <c r="AG252" s="148">
        <v>0</v>
      </c>
      <c r="AH252" s="148">
        <v>0</v>
      </c>
      <c r="AI252" s="148">
        <v>0</v>
      </c>
      <c r="AJ252" s="148">
        <v>0</v>
      </c>
      <c r="AK252" s="148">
        <v>0</v>
      </c>
      <c r="AL252" s="148">
        <v>0</v>
      </c>
      <c r="AM252" s="148">
        <v>0</v>
      </c>
      <c r="AN252" s="148">
        <v>0</v>
      </c>
      <c r="AO252" s="148">
        <v>0</v>
      </c>
      <c r="AP252" s="148">
        <v>0</v>
      </c>
    </row>
    <row r="253" spans="1:42" ht="15.6" x14ac:dyDescent="0.3">
      <c r="A253" s="173" t="s">
        <v>762</v>
      </c>
      <c r="B253" s="172">
        <v>0</v>
      </c>
      <c r="C253" s="148">
        <v>0</v>
      </c>
      <c r="D253" s="148">
        <v>0</v>
      </c>
      <c r="E253" s="148">
        <v>0</v>
      </c>
      <c r="F253" s="148">
        <v>0</v>
      </c>
      <c r="G253" s="148">
        <v>0</v>
      </c>
      <c r="H253" s="148">
        <v>0</v>
      </c>
      <c r="I253" s="148">
        <v>0</v>
      </c>
      <c r="J253" s="148">
        <v>0</v>
      </c>
      <c r="K253" s="148">
        <v>0</v>
      </c>
      <c r="L253" s="148">
        <v>0</v>
      </c>
      <c r="M253" s="148">
        <v>0</v>
      </c>
      <c r="N253" s="148">
        <v>0</v>
      </c>
      <c r="O253" s="148">
        <v>0</v>
      </c>
      <c r="P253" s="148">
        <v>0</v>
      </c>
      <c r="Q253" s="148">
        <v>0</v>
      </c>
      <c r="R253" s="148">
        <v>0</v>
      </c>
      <c r="S253" s="148">
        <v>0</v>
      </c>
      <c r="T253" s="148">
        <v>0</v>
      </c>
      <c r="U253" s="148">
        <v>0</v>
      </c>
      <c r="V253" s="148">
        <v>0</v>
      </c>
      <c r="W253" s="148">
        <v>0</v>
      </c>
      <c r="X253" s="148">
        <v>0</v>
      </c>
      <c r="Y253" s="148">
        <v>0</v>
      </c>
      <c r="Z253" s="148">
        <v>0</v>
      </c>
      <c r="AA253" s="148">
        <v>0</v>
      </c>
      <c r="AB253" s="148">
        <v>0</v>
      </c>
      <c r="AC253" s="148">
        <v>0</v>
      </c>
      <c r="AD253" s="148">
        <v>0</v>
      </c>
      <c r="AE253" s="148">
        <v>0</v>
      </c>
      <c r="AF253" s="148">
        <v>0</v>
      </c>
      <c r="AG253" s="148">
        <v>0</v>
      </c>
      <c r="AH253" s="148">
        <v>0</v>
      </c>
      <c r="AI253" s="148">
        <v>0</v>
      </c>
      <c r="AJ253" s="148">
        <v>0</v>
      </c>
      <c r="AK253" s="148">
        <v>0</v>
      </c>
      <c r="AL253" s="148">
        <v>0</v>
      </c>
      <c r="AM253" s="148">
        <v>0</v>
      </c>
      <c r="AN253" s="148">
        <v>0</v>
      </c>
      <c r="AO253" s="148">
        <v>0</v>
      </c>
      <c r="AP253" s="148">
        <v>0</v>
      </c>
    </row>
    <row r="254" spans="1:42" ht="15.6" x14ac:dyDescent="0.3">
      <c r="A254" s="173" t="s">
        <v>763</v>
      </c>
      <c r="B254" s="172">
        <v>0</v>
      </c>
      <c r="C254" s="148">
        <v>0</v>
      </c>
      <c r="D254" s="148">
        <v>0</v>
      </c>
      <c r="E254" s="148">
        <v>0</v>
      </c>
      <c r="F254" s="148">
        <v>0</v>
      </c>
      <c r="G254" s="148">
        <v>0</v>
      </c>
      <c r="H254" s="148">
        <v>0</v>
      </c>
      <c r="I254" s="148">
        <v>0</v>
      </c>
      <c r="J254" s="148">
        <v>0</v>
      </c>
      <c r="K254" s="148">
        <v>0</v>
      </c>
      <c r="L254" s="148">
        <v>0</v>
      </c>
      <c r="M254" s="148">
        <v>0</v>
      </c>
      <c r="N254" s="148">
        <v>0</v>
      </c>
      <c r="O254" s="148">
        <v>0</v>
      </c>
      <c r="P254" s="148">
        <v>0</v>
      </c>
      <c r="Q254" s="148">
        <v>0</v>
      </c>
      <c r="R254" s="148">
        <v>0</v>
      </c>
      <c r="S254" s="148">
        <v>0</v>
      </c>
      <c r="T254" s="148">
        <v>0</v>
      </c>
      <c r="U254" s="148">
        <v>0</v>
      </c>
      <c r="V254" s="148">
        <v>0</v>
      </c>
      <c r="W254" s="148">
        <v>0</v>
      </c>
      <c r="X254" s="148">
        <v>0</v>
      </c>
      <c r="Y254" s="148">
        <v>0</v>
      </c>
      <c r="Z254" s="148">
        <v>0</v>
      </c>
      <c r="AA254" s="148">
        <v>0</v>
      </c>
      <c r="AB254" s="148">
        <v>0</v>
      </c>
      <c r="AC254" s="148">
        <v>0</v>
      </c>
      <c r="AD254" s="148">
        <v>0</v>
      </c>
      <c r="AE254" s="148">
        <v>0</v>
      </c>
      <c r="AF254" s="148">
        <v>0</v>
      </c>
      <c r="AG254" s="148">
        <v>0</v>
      </c>
      <c r="AH254" s="148">
        <v>0</v>
      </c>
      <c r="AI254" s="148">
        <v>0</v>
      </c>
      <c r="AJ254" s="148">
        <v>0</v>
      </c>
      <c r="AK254" s="148">
        <v>0</v>
      </c>
      <c r="AL254" s="148">
        <v>0</v>
      </c>
      <c r="AM254" s="148">
        <v>0</v>
      </c>
      <c r="AN254" s="148">
        <v>0</v>
      </c>
      <c r="AO254" s="148">
        <v>0</v>
      </c>
      <c r="AP254" s="148">
        <v>0</v>
      </c>
    </row>
    <row r="255" spans="1:42" ht="15.6" x14ac:dyDescent="0.3">
      <c r="A255" s="173" t="s">
        <v>764</v>
      </c>
      <c r="B255" s="172">
        <v>0</v>
      </c>
      <c r="C255" s="148">
        <v>0</v>
      </c>
      <c r="D255" s="148">
        <v>0</v>
      </c>
      <c r="E255" s="148">
        <v>0</v>
      </c>
      <c r="F255" s="148">
        <v>0</v>
      </c>
      <c r="G255" s="148">
        <v>0</v>
      </c>
      <c r="H255" s="148">
        <v>0</v>
      </c>
      <c r="I255" s="148">
        <v>0</v>
      </c>
      <c r="J255" s="148">
        <v>0</v>
      </c>
      <c r="K255" s="148">
        <v>0</v>
      </c>
      <c r="L255" s="148">
        <v>0</v>
      </c>
      <c r="M255" s="148">
        <v>0</v>
      </c>
      <c r="N255" s="148">
        <v>0</v>
      </c>
      <c r="O255" s="148">
        <v>0</v>
      </c>
      <c r="P255" s="148">
        <v>0</v>
      </c>
      <c r="Q255" s="148">
        <v>0</v>
      </c>
      <c r="R255" s="148">
        <v>0</v>
      </c>
      <c r="S255" s="148">
        <v>0</v>
      </c>
      <c r="T255" s="148">
        <v>0</v>
      </c>
      <c r="U255" s="148">
        <v>0</v>
      </c>
      <c r="V255" s="148">
        <v>0</v>
      </c>
      <c r="W255" s="148">
        <v>0</v>
      </c>
      <c r="X255" s="148">
        <v>0</v>
      </c>
      <c r="Y255" s="148">
        <v>0</v>
      </c>
      <c r="Z255" s="148">
        <v>0</v>
      </c>
      <c r="AA255" s="148">
        <v>0</v>
      </c>
      <c r="AB255" s="148">
        <v>0</v>
      </c>
      <c r="AC255" s="148">
        <v>0</v>
      </c>
      <c r="AD255" s="148">
        <v>0</v>
      </c>
      <c r="AE255" s="148">
        <v>0</v>
      </c>
      <c r="AF255" s="148">
        <v>0</v>
      </c>
      <c r="AG255" s="148">
        <v>0</v>
      </c>
      <c r="AH255" s="148">
        <v>0</v>
      </c>
      <c r="AI255" s="148">
        <v>0</v>
      </c>
      <c r="AJ255" s="148">
        <v>0</v>
      </c>
      <c r="AK255" s="148">
        <v>0</v>
      </c>
      <c r="AL255" s="148">
        <v>0</v>
      </c>
      <c r="AM255" s="148">
        <v>0</v>
      </c>
      <c r="AN255" s="148">
        <v>0</v>
      </c>
      <c r="AO255" s="148">
        <v>0</v>
      </c>
      <c r="AP255" s="148">
        <v>0</v>
      </c>
    </row>
    <row r="256" spans="1:42" ht="15.6" x14ac:dyDescent="0.3">
      <c r="A256" s="173" t="s">
        <v>765</v>
      </c>
      <c r="B256" s="172">
        <v>0</v>
      </c>
      <c r="C256" s="148">
        <v>0</v>
      </c>
      <c r="D256" s="148">
        <v>0</v>
      </c>
      <c r="E256" s="148">
        <v>0</v>
      </c>
      <c r="F256" s="148">
        <v>0</v>
      </c>
      <c r="G256" s="148">
        <v>0</v>
      </c>
      <c r="H256" s="148">
        <v>0</v>
      </c>
      <c r="I256" s="148">
        <v>0</v>
      </c>
      <c r="J256" s="148">
        <v>0</v>
      </c>
      <c r="K256" s="148">
        <v>0</v>
      </c>
      <c r="L256" s="148">
        <v>0</v>
      </c>
      <c r="M256" s="148">
        <v>0</v>
      </c>
      <c r="N256" s="148">
        <v>0</v>
      </c>
      <c r="O256" s="148">
        <v>0</v>
      </c>
      <c r="P256" s="148">
        <v>0</v>
      </c>
      <c r="Q256" s="148">
        <v>0</v>
      </c>
      <c r="R256" s="148">
        <v>0</v>
      </c>
      <c r="S256" s="148">
        <v>0</v>
      </c>
      <c r="T256" s="148">
        <v>0</v>
      </c>
      <c r="U256" s="148">
        <v>0</v>
      </c>
      <c r="V256" s="148">
        <v>0</v>
      </c>
      <c r="W256" s="148">
        <v>0</v>
      </c>
      <c r="X256" s="148">
        <v>0</v>
      </c>
      <c r="Y256" s="148">
        <v>0</v>
      </c>
      <c r="Z256" s="148">
        <v>0</v>
      </c>
      <c r="AA256" s="148">
        <v>0</v>
      </c>
      <c r="AB256" s="148">
        <v>0</v>
      </c>
      <c r="AC256" s="148">
        <v>0</v>
      </c>
      <c r="AD256" s="148">
        <v>0</v>
      </c>
      <c r="AE256" s="148">
        <v>0</v>
      </c>
      <c r="AF256" s="148">
        <v>0</v>
      </c>
      <c r="AG256" s="148">
        <v>0</v>
      </c>
      <c r="AH256" s="148">
        <v>0</v>
      </c>
      <c r="AI256" s="148">
        <v>0</v>
      </c>
      <c r="AJ256" s="148">
        <v>0</v>
      </c>
      <c r="AK256" s="148">
        <v>0</v>
      </c>
      <c r="AL256" s="148">
        <v>0</v>
      </c>
      <c r="AM256" s="148">
        <v>0</v>
      </c>
      <c r="AN256" s="148">
        <v>0</v>
      </c>
      <c r="AO256" s="148">
        <v>0</v>
      </c>
      <c r="AP256" s="148">
        <v>0</v>
      </c>
    </row>
    <row r="257" spans="1:42" ht="15.6" x14ac:dyDescent="0.3">
      <c r="A257" s="173" t="s">
        <v>766</v>
      </c>
      <c r="B257" s="172">
        <v>3</v>
      </c>
      <c r="C257" s="148">
        <v>0</v>
      </c>
      <c r="D257" s="148">
        <v>0</v>
      </c>
      <c r="E257" s="148">
        <v>0</v>
      </c>
      <c r="F257" s="148">
        <v>0</v>
      </c>
      <c r="G257" s="148">
        <v>0</v>
      </c>
      <c r="H257" s="148">
        <v>0</v>
      </c>
      <c r="I257" s="148">
        <v>0</v>
      </c>
      <c r="J257" s="148">
        <v>0</v>
      </c>
      <c r="K257" s="148">
        <v>0</v>
      </c>
      <c r="L257" s="148">
        <v>0</v>
      </c>
      <c r="M257" s="148">
        <v>0</v>
      </c>
      <c r="N257" s="148">
        <v>0</v>
      </c>
      <c r="O257" s="148">
        <v>0</v>
      </c>
      <c r="P257" s="148">
        <v>0</v>
      </c>
      <c r="Q257" s="148">
        <v>0</v>
      </c>
      <c r="R257" s="148">
        <v>0</v>
      </c>
      <c r="S257" s="148">
        <v>3</v>
      </c>
      <c r="T257" s="148">
        <v>0</v>
      </c>
      <c r="U257" s="148">
        <v>0</v>
      </c>
      <c r="V257" s="148">
        <v>0</v>
      </c>
      <c r="W257" s="148">
        <v>0</v>
      </c>
      <c r="X257" s="148">
        <v>0</v>
      </c>
      <c r="Y257" s="148">
        <v>0</v>
      </c>
      <c r="Z257" s="148">
        <v>0</v>
      </c>
      <c r="AA257" s="148">
        <v>0</v>
      </c>
      <c r="AB257" s="148">
        <v>0</v>
      </c>
      <c r="AC257" s="148">
        <v>0</v>
      </c>
      <c r="AD257" s="148">
        <v>0</v>
      </c>
      <c r="AE257" s="148">
        <v>0</v>
      </c>
      <c r="AF257" s="148">
        <v>0</v>
      </c>
      <c r="AG257" s="148">
        <v>0</v>
      </c>
      <c r="AH257" s="148">
        <v>0</v>
      </c>
      <c r="AI257" s="148">
        <v>0</v>
      </c>
      <c r="AJ257" s="148">
        <v>0</v>
      </c>
      <c r="AK257" s="148">
        <v>0</v>
      </c>
      <c r="AL257" s="148">
        <v>0</v>
      </c>
      <c r="AM257" s="148">
        <v>0</v>
      </c>
      <c r="AN257" s="148">
        <v>0</v>
      </c>
      <c r="AO257" s="148">
        <v>0</v>
      </c>
      <c r="AP257" s="148">
        <v>0</v>
      </c>
    </row>
    <row r="258" spans="1:42" ht="15.6" x14ac:dyDescent="0.3">
      <c r="A258" s="173" t="s">
        <v>564</v>
      </c>
      <c r="B258" s="172">
        <v>4</v>
      </c>
      <c r="C258" s="148">
        <v>0</v>
      </c>
      <c r="D258" s="148">
        <v>0</v>
      </c>
      <c r="E258" s="148">
        <v>0</v>
      </c>
      <c r="F258" s="148">
        <v>0</v>
      </c>
      <c r="G258" s="148">
        <v>0</v>
      </c>
      <c r="H258" s="148">
        <v>0</v>
      </c>
      <c r="I258" s="148">
        <v>0</v>
      </c>
      <c r="J258" s="148">
        <v>0</v>
      </c>
      <c r="K258" s="148">
        <v>0</v>
      </c>
      <c r="L258" s="148">
        <v>0</v>
      </c>
      <c r="M258" s="148">
        <v>0</v>
      </c>
      <c r="N258" s="148">
        <v>0</v>
      </c>
      <c r="O258" s="148">
        <v>0</v>
      </c>
      <c r="P258" s="148">
        <v>0</v>
      </c>
      <c r="Q258" s="148">
        <v>0</v>
      </c>
      <c r="R258" s="148">
        <v>0</v>
      </c>
      <c r="S258" s="148">
        <v>2</v>
      </c>
      <c r="T258" s="148">
        <v>0</v>
      </c>
      <c r="U258" s="148">
        <v>0</v>
      </c>
      <c r="V258" s="148">
        <v>0</v>
      </c>
      <c r="W258" s="148">
        <v>0</v>
      </c>
      <c r="X258" s="148">
        <v>0</v>
      </c>
      <c r="Y258" s="148">
        <v>0</v>
      </c>
      <c r="Z258" s="148">
        <v>0</v>
      </c>
      <c r="AA258" s="148">
        <v>0</v>
      </c>
      <c r="AB258" s="148">
        <v>0</v>
      </c>
      <c r="AC258" s="148">
        <v>0</v>
      </c>
      <c r="AD258" s="148">
        <v>0</v>
      </c>
      <c r="AE258" s="148">
        <v>1</v>
      </c>
      <c r="AF258" s="148">
        <v>0</v>
      </c>
      <c r="AG258" s="148">
        <v>1</v>
      </c>
      <c r="AH258" s="148">
        <v>0</v>
      </c>
      <c r="AI258" s="148">
        <v>0</v>
      </c>
      <c r="AJ258" s="148">
        <v>0</v>
      </c>
      <c r="AK258" s="148">
        <v>0</v>
      </c>
      <c r="AL258" s="148">
        <v>0</v>
      </c>
      <c r="AM258" s="148">
        <v>0</v>
      </c>
      <c r="AN258" s="148">
        <v>0</v>
      </c>
      <c r="AO258" s="148">
        <v>0</v>
      </c>
      <c r="AP258" s="148">
        <v>0</v>
      </c>
    </row>
    <row r="259" spans="1:42" ht="15.6" x14ac:dyDescent="0.3">
      <c r="A259" s="173" t="s">
        <v>767</v>
      </c>
      <c r="B259" s="172">
        <v>0</v>
      </c>
      <c r="C259" s="148">
        <v>0</v>
      </c>
      <c r="D259" s="148">
        <v>0</v>
      </c>
      <c r="E259" s="148">
        <v>0</v>
      </c>
      <c r="F259" s="148">
        <v>0</v>
      </c>
      <c r="G259" s="148">
        <v>0</v>
      </c>
      <c r="H259" s="148">
        <v>0</v>
      </c>
      <c r="I259" s="148">
        <v>0</v>
      </c>
      <c r="J259" s="148">
        <v>0</v>
      </c>
      <c r="K259" s="148">
        <v>0</v>
      </c>
      <c r="L259" s="148">
        <v>0</v>
      </c>
      <c r="M259" s="148">
        <v>0</v>
      </c>
      <c r="N259" s="148">
        <v>0</v>
      </c>
      <c r="O259" s="148">
        <v>0</v>
      </c>
      <c r="P259" s="148">
        <v>0</v>
      </c>
      <c r="Q259" s="148">
        <v>0</v>
      </c>
      <c r="R259" s="148">
        <v>0</v>
      </c>
      <c r="S259" s="148">
        <v>0</v>
      </c>
      <c r="T259" s="148">
        <v>0</v>
      </c>
      <c r="U259" s="148">
        <v>0</v>
      </c>
      <c r="V259" s="148">
        <v>0</v>
      </c>
      <c r="W259" s="148">
        <v>0</v>
      </c>
      <c r="X259" s="148">
        <v>0</v>
      </c>
      <c r="Y259" s="148">
        <v>0</v>
      </c>
      <c r="Z259" s="148">
        <v>0</v>
      </c>
      <c r="AA259" s="148">
        <v>0</v>
      </c>
      <c r="AB259" s="148">
        <v>0</v>
      </c>
      <c r="AC259" s="148">
        <v>0</v>
      </c>
      <c r="AD259" s="148">
        <v>0</v>
      </c>
      <c r="AE259" s="148">
        <v>0</v>
      </c>
      <c r="AF259" s="148">
        <v>0</v>
      </c>
      <c r="AG259" s="148">
        <v>0</v>
      </c>
      <c r="AH259" s="148">
        <v>0</v>
      </c>
      <c r="AI259" s="148">
        <v>0</v>
      </c>
      <c r="AJ259" s="148">
        <v>0</v>
      </c>
      <c r="AK259" s="148">
        <v>0</v>
      </c>
      <c r="AL259" s="148">
        <v>0</v>
      </c>
      <c r="AM259" s="148">
        <v>0</v>
      </c>
      <c r="AN259" s="148">
        <v>0</v>
      </c>
      <c r="AO259" s="148">
        <v>0</v>
      </c>
      <c r="AP259" s="148">
        <v>0</v>
      </c>
    </row>
    <row r="260" spans="1:42" ht="15.6" x14ac:dyDescent="0.3">
      <c r="A260" s="173" t="s">
        <v>768</v>
      </c>
      <c r="B260" s="172">
        <v>68</v>
      </c>
      <c r="C260" s="148">
        <v>0</v>
      </c>
      <c r="D260" s="148">
        <v>0</v>
      </c>
      <c r="E260" s="148">
        <v>1</v>
      </c>
      <c r="F260" s="148">
        <v>0</v>
      </c>
      <c r="G260" s="148">
        <v>0</v>
      </c>
      <c r="H260" s="148">
        <v>0</v>
      </c>
      <c r="I260" s="148">
        <v>0</v>
      </c>
      <c r="J260" s="148">
        <v>0</v>
      </c>
      <c r="K260" s="148">
        <v>0</v>
      </c>
      <c r="L260" s="148">
        <v>0</v>
      </c>
      <c r="M260" s="148">
        <v>0</v>
      </c>
      <c r="N260" s="148">
        <v>0</v>
      </c>
      <c r="O260" s="148">
        <v>1</v>
      </c>
      <c r="P260" s="148">
        <v>0</v>
      </c>
      <c r="Q260" s="148">
        <v>0</v>
      </c>
      <c r="R260" s="148">
        <v>0</v>
      </c>
      <c r="S260" s="148">
        <v>44</v>
      </c>
      <c r="T260" s="148">
        <v>2</v>
      </c>
      <c r="U260" s="148">
        <v>0</v>
      </c>
      <c r="V260" s="148">
        <v>0</v>
      </c>
      <c r="W260" s="148">
        <v>0</v>
      </c>
      <c r="X260" s="148">
        <v>0</v>
      </c>
      <c r="Y260" s="148">
        <v>0</v>
      </c>
      <c r="Z260" s="148">
        <v>0</v>
      </c>
      <c r="AA260" s="148">
        <v>0</v>
      </c>
      <c r="AB260" s="148">
        <v>0</v>
      </c>
      <c r="AC260" s="148">
        <v>8</v>
      </c>
      <c r="AD260" s="148">
        <v>0</v>
      </c>
      <c r="AE260" s="148">
        <v>0</v>
      </c>
      <c r="AF260" s="148">
        <v>0</v>
      </c>
      <c r="AG260" s="148">
        <v>8</v>
      </c>
      <c r="AH260" s="148">
        <v>1</v>
      </c>
      <c r="AI260" s="148">
        <v>0</v>
      </c>
      <c r="AJ260" s="148">
        <v>2</v>
      </c>
      <c r="AK260" s="148">
        <v>0</v>
      </c>
      <c r="AL260" s="148">
        <v>0</v>
      </c>
      <c r="AM260" s="148">
        <v>0</v>
      </c>
      <c r="AN260" s="148">
        <v>0</v>
      </c>
      <c r="AO260" s="148">
        <v>0</v>
      </c>
      <c r="AP260" s="148">
        <v>1</v>
      </c>
    </row>
    <row r="261" spans="1:42" ht="15.6" x14ac:dyDescent="0.3">
      <c r="A261" s="173" t="s">
        <v>769</v>
      </c>
      <c r="B261" s="172">
        <v>0</v>
      </c>
      <c r="C261" s="148">
        <v>0</v>
      </c>
      <c r="D261" s="148">
        <v>0</v>
      </c>
      <c r="E261" s="148">
        <v>0</v>
      </c>
      <c r="F261" s="148">
        <v>0</v>
      </c>
      <c r="G261" s="148">
        <v>0</v>
      </c>
      <c r="H261" s="148">
        <v>0</v>
      </c>
      <c r="I261" s="148">
        <v>0</v>
      </c>
      <c r="J261" s="148">
        <v>0</v>
      </c>
      <c r="K261" s="148">
        <v>0</v>
      </c>
      <c r="L261" s="148">
        <v>0</v>
      </c>
      <c r="M261" s="148">
        <v>0</v>
      </c>
      <c r="N261" s="148">
        <v>0</v>
      </c>
      <c r="O261" s="148">
        <v>0</v>
      </c>
      <c r="P261" s="148">
        <v>0</v>
      </c>
      <c r="Q261" s="148">
        <v>0</v>
      </c>
      <c r="R261" s="148">
        <v>0</v>
      </c>
      <c r="S261" s="148">
        <v>0</v>
      </c>
      <c r="T261" s="148">
        <v>0</v>
      </c>
      <c r="U261" s="148">
        <v>0</v>
      </c>
      <c r="V261" s="148">
        <v>0</v>
      </c>
      <c r="W261" s="148">
        <v>0</v>
      </c>
      <c r="X261" s="148">
        <v>0</v>
      </c>
      <c r="Y261" s="148">
        <v>0</v>
      </c>
      <c r="Z261" s="148">
        <v>0</v>
      </c>
      <c r="AA261" s="148">
        <v>0</v>
      </c>
      <c r="AB261" s="148">
        <v>0</v>
      </c>
      <c r="AC261" s="148">
        <v>0</v>
      </c>
      <c r="AD261" s="148">
        <v>0</v>
      </c>
      <c r="AE261" s="148">
        <v>0</v>
      </c>
      <c r="AF261" s="148">
        <v>0</v>
      </c>
      <c r="AG261" s="148">
        <v>0</v>
      </c>
      <c r="AH261" s="148">
        <v>0</v>
      </c>
      <c r="AI261" s="148">
        <v>0</v>
      </c>
      <c r="AJ261" s="148">
        <v>0</v>
      </c>
      <c r="AK261" s="148">
        <v>0</v>
      </c>
      <c r="AL261" s="148">
        <v>0</v>
      </c>
      <c r="AM261" s="148">
        <v>0</v>
      </c>
      <c r="AN261" s="148">
        <v>0</v>
      </c>
      <c r="AO261" s="148">
        <v>0</v>
      </c>
      <c r="AP261" s="148">
        <v>0</v>
      </c>
    </row>
    <row r="262" spans="1:42" ht="15.6" x14ac:dyDescent="0.3">
      <c r="A262" s="173" t="s">
        <v>521</v>
      </c>
      <c r="B262" s="172">
        <v>2</v>
      </c>
      <c r="C262" s="148">
        <v>0</v>
      </c>
      <c r="D262" s="148">
        <v>0</v>
      </c>
      <c r="E262" s="148">
        <v>0</v>
      </c>
      <c r="F262" s="148">
        <v>0</v>
      </c>
      <c r="G262" s="148">
        <v>0</v>
      </c>
      <c r="H262" s="148">
        <v>0</v>
      </c>
      <c r="I262" s="148">
        <v>0</v>
      </c>
      <c r="J262" s="148">
        <v>0</v>
      </c>
      <c r="K262" s="148">
        <v>0</v>
      </c>
      <c r="L262" s="148">
        <v>0</v>
      </c>
      <c r="M262" s="148">
        <v>0</v>
      </c>
      <c r="N262" s="148">
        <v>0</v>
      </c>
      <c r="O262" s="148">
        <v>0</v>
      </c>
      <c r="P262" s="148">
        <v>0</v>
      </c>
      <c r="Q262" s="148">
        <v>0</v>
      </c>
      <c r="R262" s="148">
        <v>0</v>
      </c>
      <c r="S262" s="148">
        <v>1</v>
      </c>
      <c r="T262" s="148">
        <v>0</v>
      </c>
      <c r="U262" s="148">
        <v>0</v>
      </c>
      <c r="V262" s="148">
        <v>0</v>
      </c>
      <c r="W262" s="148">
        <v>0</v>
      </c>
      <c r="X262" s="148">
        <v>0</v>
      </c>
      <c r="Y262" s="148">
        <v>0</v>
      </c>
      <c r="Z262" s="148">
        <v>0</v>
      </c>
      <c r="AA262" s="148">
        <v>0</v>
      </c>
      <c r="AB262" s="148">
        <v>0</v>
      </c>
      <c r="AC262" s="148">
        <v>0</v>
      </c>
      <c r="AD262" s="148">
        <v>0</v>
      </c>
      <c r="AE262" s="148">
        <v>0</v>
      </c>
      <c r="AF262" s="148">
        <v>0</v>
      </c>
      <c r="AG262" s="148">
        <v>0</v>
      </c>
      <c r="AH262" s="148">
        <v>0</v>
      </c>
      <c r="AI262" s="148">
        <v>0</v>
      </c>
      <c r="AJ262" s="148">
        <v>1</v>
      </c>
      <c r="AK262" s="148">
        <v>0</v>
      </c>
      <c r="AL262" s="148">
        <v>0</v>
      </c>
      <c r="AM262" s="148">
        <v>0</v>
      </c>
      <c r="AN262" s="148">
        <v>0</v>
      </c>
      <c r="AO262" s="148">
        <v>0</v>
      </c>
      <c r="AP262" s="148">
        <v>0</v>
      </c>
    </row>
    <row r="263" spans="1:42" ht="15.6" x14ac:dyDescent="0.3">
      <c r="A263" s="173" t="s">
        <v>770</v>
      </c>
      <c r="B263" s="172">
        <v>0</v>
      </c>
      <c r="C263" s="148">
        <v>0</v>
      </c>
      <c r="D263" s="148">
        <v>0</v>
      </c>
      <c r="E263" s="148">
        <v>0</v>
      </c>
      <c r="F263" s="148">
        <v>0</v>
      </c>
      <c r="G263" s="148">
        <v>0</v>
      </c>
      <c r="H263" s="148">
        <v>0</v>
      </c>
      <c r="I263" s="148">
        <v>0</v>
      </c>
      <c r="J263" s="148">
        <v>0</v>
      </c>
      <c r="K263" s="148">
        <v>0</v>
      </c>
      <c r="L263" s="148">
        <v>0</v>
      </c>
      <c r="M263" s="148">
        <v>0</v>
      </c>
      <c r="N263" s="148">
        <v>0</v>
      </c>
      <c r="O263" s="148">
        <v>0</v>
      </c>
      <c r="P263" s="148">
        <v>0</v>
      </c>
      <c r="Q263" s="148">
        <v>0</v>
      </c>
      <c r="R263" s="148">
        <v>0</v>
      </c>
      <c r="S263" s="148">
        <v>0</v>
      </c>
      <c r="T263" s="148">
        <v>0</v>
      </c>
      <c r="U263" s="148">
        <v>0</v>
      </c>
      <c r="V263" s="148">
        <v>0</v>
      </c>
      <c r="W263" s="148">
        <v>0</v>
      </c>
      <c r="X263" s="148">
        <v>0</v>
      </c>
      <c r="Y263" s="148">
        <v>0</v>
      </c>
      <c r="Z263" s="148">
        <v>0</v>
      </c>
      <c r="AA263" s="148">
        <v>0</v>
      </c>
      <c r="AB263" s="148">
        <v>0</v>
      </c>
      <c r="AC263" s="148">
        <v>0</v>
      </c>
      <c r="AD263" s="148">
        <v>0</v>
      </c>
      <c r="AE263" s="148">
        <v>0</v>
      </c>
      <c r="AF263" s="148">
        <v>0</v>
      </c>
      <c r="AG263" s="148">
        <v>0</v>
      </c>
      <c r="AH263" s="148">
        <v>0</v>
      </c>
      <c r="AI263" s="148">
        <v>0</v>
      </c>
      <c r="AJ263" s="148">
        <v>0</v>
      </c>
      <c r="AK263" s="148">
        <v>0</v>
      </c>
      <c r="AL263" s="148">
        <v>0</v>
      </c>
      <c r="AM263" s="148">
        <v>0</v>
      </c>
      <c r="AN263" s="148">
        <v>0</v>
      </c>
      <c r="AO263" s="148">
        <v>0</v>
      </c>
      <c r="AP263" s="148">
        <v>0</v>
      </c>
    </row>
    <row r="264" spans="1:42" ht="15.6" x14ac:dyDescent="0.3">
      <c r="A264" s="173" t="s">
        <v>771</v>
      </c>
      <c r="B264" s="172">
        <v>0</v>
      </c>
      <c r="C264" s="148">
        <v>0</v>
      </c>
      <c r="D264" s="148">
        <v>0</v>
      </c>
      <c r="E264" s="148">
        <v>0</v>
      </c>
      <c r="F264" s="148">
        <v>0</v>
      </c>
      <c r="G264" s="148">
        <v>0</v>
      </c>
      <c r="H264" s="148">
        <v>0</v>
      </c>
      <c r="I264" s="148">
        <v>0</v>
      </c>
      <c r="J264" s="148">
        <v>0</v>
      </c>
      <c r="K264" s="148">
        <v>0</v>
      </c>
      <c r="L264" s="148">
        <v>0</v>
      </c>
      <c r="M264" s="148">
        <v>0</v>
      </c>
      <c r="N264" s="148">
        <v>0</v>
      </c>
      <c r="O264" s="148">
        <v>0</v>
      </c>
      <c r="P264" s="148">
        <v>0</v>
      </c>
      <c r="Q264" s="148">
        <v>0</v>
      </c>
      <c r="R264" s="148">
        <v>0</v>
      </c>
      <c r="S264" s="148">
        <v>0</v>
      </c>
      <c r="T264" s="148">
        <v>0</v>
      </c>
      <c r="U264" s="148">
        <v>0</v>
      </c>
      <c r="V264" s="148">
        <v>0</v>
      </c>
      <c r="W264" s="148">
        <v>0</v>
      </c>
      <c r="X264" s="148">
        <v>0</v>
      </c>
      <c r="Y264" s="148">
        <v>0</v>
      </c>
      <c r="Z264" s="148">
        <v>0</v>
      </c>
      <c r="AA264" s="148">
        <v>0</v>
      </c>
      <c r="AB264" s="148">
        <v>0</v>
      </c>
      <c r="AC264" s="148">
        <v>0</v>
      </c>
      <c r="AD264" s="148">
        <v>0</v>
      </c>
      <c r="AE264" s="148">
        <v>0</v>
      </c>
      <c r="AF264" s="148">
        <v>0</v>
      </c>
      <c r="AG264" s="148">
        <v>0</v>
      </c>
      <c r="AH264" s="148">
        <v>0</v>
      </c>
      <c r="AI264" s="148">
        <v>0</v>
      </c>
      <c r="AJ264" s="148">
        <v>0</v>
      </c>
      <c r="AK264" s="148">
        <v>0</v>
      </c>
      <c r="AL264" s="148">
        <v>0</v>
      </c>
      <c r="AM264" s="148">
        <v>0</v>
      </c>
      <c r="AN264" s="148">
        <v>0</v>
      </c>
      <c r="AO264" s="148">
        <v>0</v>
      </c>
      <c r="AP264" s="148">
        <v>0</v>
      </c>
    </row>
    <row r="265" spans="1:42" ht="15.6" x14ac:dyDescent="0.3">
      <c r="A265" s="173" t="s">
        <v>772</v>
      </c>
      <c r="B265" s="172">
        <v>0</v>
      </c>
      <c r="C265" s="148">
        <v>0</v>
      </c>
      <c r="D265" s="148">
        <v>0</v>
      </c>
      <c r="E265" s="148">
        <v>0</v>
      </c>
      <c r="F265" s="148">
        <v>0</v>
      </c>
      <c r="G265" s="148">
        <v>0</v>
      </c>
      <c r="H265" s="148">
        <v>0</v>
      </c>
      <c r="I265" s="148">
        <v>0</v>
      </c>
      <c r="J265" s="148">
        <v>0</v>
      </c>
      <c r="K265" s="148">
        <v>0</v>
      </c>
      <c r="L265" s="148">
        <v>0</v>
      </c>
      <c r="M265" s="148">
        <v>0</v>
      </c>
      <c r="N265" s="148">
        <v>0</v>
      </c>
      <c r="O265" s="148">
        <v>0</v>
      </c>
      <c r="P265" s="148">
        <v>0</v>
      </c>
      <c r="Q265" s="148">
        <v>0</v>
      </c>
      <c r="R265" s="148">
        <v>0</v>
      </c>
      <c r="S265" s="148">
        <v>0</v>
      </c>
      <c r="T265" s="148">
        <v>0</v>
      </c>
      <c r="U265" s="148">
        <v>0</v>
      </c>
      <c r="V265" s="148">
        <v>0</v>
      </c>
      <c r="W265" s="148">
        <v>0</v>
      </c>
      <c r="X265" s="148">
        <v>0</v>
      </c>
      <c r="Y265" s="148">
        <v>0</v>
      </c>
      <c r="Z265" s="148">
        <v>0</v>
      </c>
      <c r="AA265" s="148">
        <v>0</v>
      </c>
      <c r="AB265" s="148">
        <v>0</v>
      </c>
      <c r="AC265" s="148">
        <v>0</v>
      </c>
      <c r="AD265" s="148">
        <v>0</v>
      </c>
      <c r="AE265" s="148">
        <v>0</v>
      </c>
      <c r="AF265" s="148">
        <v>0</v>
      </c>
      <c r="AG265" s="148">
        <v>0</v>
      </c>
      <c r="AH265" s="148">
        <v>0</v>
      </c>
      <c r="AI265" s="148">
        <v>0</v>
      </c>
      <c r="AJ265" s="148">
        <v>0</v>
      </c>
      <c r="AK265" s="148">
        <v>0</v>
      </c>
      <c r="AL265" s="148">
        <v>0</v>
      </c>
      <c r="AM265" s="148">
        <v>0</v>
      </c>
      <c r="AN265" s="148">
        <v>0</v>
      </c>
      <c r="AO265" s="148">
        <v>0</v>
      </c>
      <c r="AP265" s="148">
        <v>0</v>
      </c>
    </row>
    <row r="266" spans="1:42" ht="15.6" x14ac:dyDescent="0.3">
      <c r="A266" s="173" t="s">
        <v>773</v>
      </c>
      <c r="B266" s="172">
        <v>0</v>
      </c>
      <c r="C266" s="148">
        <v>0</v>
      </c>
      <c r="D266" s="148">
        <v>0</v>
      </c>
      <c r="E266" s="148">
        <v>0</v>
      </c>
      <c r="F266" s="148">
        <v>0</v>
      </c>
      <c r="G266" s="148">
        <v>0</v>
      </c>
      <c r="H266" s="148">
        <v>0</v>
      </c>
      <c r="I266" s="148">
        <v>0</v>
      </c>
      <c r="J266" s="148">
        <v>0</v>
      </c>
      <c r="K266" s="148">
        <v>0</v>
      </c>
      <c r="L266" s="148">
        <v>0</v>
      </c>
      <c r="M266" s="148">
        <v>0</v>
      </c>
      <c r="N266" s="148">
        <v>0</v>
      </c>
      <c r="O266" s="148">
        <v>0</v>
      </c>
      <c r="P266" s="148">
        <v>0</v>
      </c>
      <c r="Q266" s="148">
        <v>0</v>
      </c>
      <c r="R266" s="148">
        <v>0</v>
      </c>
      <c r="S266" s="148">
        <v>0</v>
      </c>
      <c r="T266" s="148">
        <v>0</v>
      </c>
      <c r="U266" s="148">
        <v>0</v>
      </c>
      <c r="V266" s="148">
        <v>0</v>
      </c>
      <c r="W266" s="148">
        <v>0</v>
      </c>
      <c r="X266" s="148">
        <v>0</v>
      </c>
      <c r="Y266" s="148">
        <v>0</v>
      </c>
      <c r="Z266" s="148">
        <v>0</v>
      </c>
      <c r="AA266" s="148">
        <v>0</v>
      </c>
      <c r="AB266" s="148">
        <v>0</v>
      </c>
      <c r="AC266" s="148">
        <v>0</v>
      </c>
      <c r="AD266" s="148">
        <v>0</v>
      </c>
      <c r="AE266" s="148">
        <v>0</v>
      </c>
      <c r="AF266" s="148">
        <v>0</v>
      </c>
      <c r="AG266" s="148">
        <v>0</v>
      </c>
      <c r="AH266" s="148">
        <v>0</v>
      </c>
      <c r="AI266" s="148">
        <v>0</v>
      </c>
      <c r="AJ266" s="148">
        <v>0</v>
      </c>
      <c r="AK266" s="148">
        <v>0</v>
      </c>
      <c r="AL266" s="148">
        <v>0</v>
      </c>
      <c r="AM266" s="148">
        <v>0</v>
      </c>
      <c r="AN266" s="148">
        <v>0</v>
      </c>
      <c r="AO266" s="148">
        <v>0</v>
      </c>
      <c r="AP266" s="148">
        <v>0</v>
      </c>
    </row>
    <row r="267" spans="1:42" ht="15.6" x14ac:dyDescent="0.3">
      <c r="A267" s="173" t="s">
        <v>774</v>
      </c>
      <c r="B267" s="172">
        <v>0</v>
      </c>
      <c r="C267" s="148">
        <v>0</v>
      </c>
      <c r="D267" s="148">
        <v>0</v>
      </c>
      <c r="E267" s="148">
        <v>0</v>
      </c>
      <c r="F267" s="148">
        <v>0</v>
      </c>
      <c r="G267" s="148">
        <v>0</v>
      </c>
      <c r="H267" s="148">
        <v>0</v>
      </c>
      <c r="I267" s="148">
        <v>0</v>
      </c>
      <c r="J267" s="148">
        <v>0</v>
      </c>
      <c r="K267" s="148">
        <v>0</v>
      </c>
      <c r="L267" s="148">
        <v>0</v>
      </c>
      <c r="M267" s="148">
        <v>0</v>
      </c>
      <c r="N267" s="148">
        <v>0</v>
      </c>
      <c r="O267" s="148">
        <v>0</v>
      </c>
      <c r="P267" s="148">
        <v>0</v>
      </c>
      <c r="Q267" s="148">
        <v>0</v>
      </c>
      <c r="R267" s="148">
        <v>0</v>
      </c>
      <c r="S267" s="148">
        <v>0</v>
      </c>
      <c r="T267" s="148">
        <v>0</v>
      </c>
      <c r="U267" s="148">
        <v>0</v>
      </c>
      <c r="V267" s="148">
        <v>0</v>
      </c>
      <c r="W267" s="148">
        <v>0</v>
      </c>
      <c r="X267" s="148">
        <v>0</v>
      </c>
      <c r="Y267" s="148">
        <v>0</v>
      </c>
      <c r="Z267" s="148">
        <v>0</v>
      </c>
      <c r="AA267" s="148">
        <v>0</v>
      </c>
      <c r="AB267" s="148">
        <v>0</v>
      </c>
      <c r="AC267" s="148">
        <v>0</v>
      </c>
      <c r="AD267" s="148">
        <v>0</v>
      </c>
      <c r="AE267" s="148">
        <v>0</v>
      </c>
      <c r="AF267" s="148">
        <v>0</v>
      </c>
      <c r="AG267" s="148">
        <v>0</v>
      </c>
      <c r="AH267" s="148">
        <v>0</v>
      </c>
      <c r="AI267" s="148">
        <v>0</v>
      </c>
      <c r="AJ267" s="148">
        <v>0</v>
      </c>
      <c r="AK267" s="148">
        <v>0</v>
      </c>
      <c r="AL267" s="148">
        <v>0</v>
      </c>
      <c r="AM267" s="148">
        <v>0</v>
      </c>
      <c r="AN267" s="148">
        <v>0</v>
      </c>
      <c r="AO267" s="148">
        <v>0</v>
      </c>
      <c r="AP267" s="148">
        <v>0</v>
      </c>
    </row>
    <row r="268" spans="1:42" ht="15.6" x14ac:dyDescent="0.3">
      <c r="A268" s="173" t="s">
        <v>775</v>
      </c>
      <c r="B268" s="172">
        <v>0</v>
      </c>
      <c r="C268" s="148">
        <v>0</v>
      </c>
      <c r="D268" s="148">
        <v>0</v>
      </c>
      <c r="E268" s="148">
        <v>0</v>
      </c>
      <c r="F268" s="148">
        <v>0</v>
      </c>
      <c r="G268" s="148">
        <v>0</v>
      </c>
      <c r="H268" s="148">
        <v>0</v>
      </c>
      <c r="I268" s="148">
        <v>0</v>
      </c>
      <c r="J268" s="148">
        <v>0</v>
      </c>
      <c r="K268" s="148">
        <v>0</v>
      </c>
      <c r="L268" s="148">
        <v>0</v>
      </c>
      <c r="M268" s="148">
        <v>0</v>
      </c>
      <c r="N268" s="148">
        <v>0</v>
      </c>
      <c r="O268" s="148">
        <v>0</v>
      </c>
      <c r="P268" s="148">
        <v>0</v>
      </c>
      <c r="Q268" s="148">
        <v>0</v>
      </c>
      <c r="R268" s="148">
        <v>0</v>
      </c>
      <c r="S268" s="148">
        <v>0</v>
      </c>
      <c r="T268" s="148">
        <v>0</v>
      </c>
      <c r="U268" s="148">
        <v>0</v>
      </c>
      <c r="V268" s="148">
        <v>0</v>
      </c>
      <c r="W268" s="148">
        <v>0</v>
      </c>
      <c r="X268" s="148">
        <v>0</v>
      </c>
      <c r="Y268" s="148">
        <v>0</v>
      </c>
      <c r="Z268" s="148">
        <v>0</v>
      </c>
      <c r="AA268" s="148">
        <v>0</v>
      </c>
      <c r="AB268" s="148">
        <v>0</v>
      </c>
      <c r="AC268" s="148">
        <v>0</v>
      </c>
      <c r="AD268" s="148">
        <v>0</v>
      </c>
      <c r="AE268" s="148">
        <v>0</v>
      </c>
      <c r="AF268" s="148">
        <v>0</v>
      </c>
      <c r="AG268" s="148">
        <v>0</v>
      </c>
      <c r="AH268" s="148">
        <v>0</v>
      </c>
      <c r="AI268" s="148">
        <v>0</v>
      </c>
      <c r="AJ268" s="148">
        <v>0</v>
      </c>
      <c r="AK268" s="148">
        <v>0</v>
      </c>
      <c r="AL268" s="148">
        <v>0</v>
      </c>
      <c r="AM268" s="148">
        <v>0</v>
      </c>
      <c r="AN268" s="148">
        <v>0</v>
      </c>
      <c r="AO268" s="148">
        <v>0</v>
      </c>
      <c r="AP268" s="148">
        <v>0</v>
      </c>
    </row>
    <row r="269" spans="1:42" ht="15.6" x14ac:dyDescent="0.3">
      <c r="A269" s="173" t="s">
        <v>776</v>
      </c>
      <c r="B269" s="172">
        <v>0</v>
      </c>
      <c r="C269" s="148">
        <v>0</v>
      </c>
      <c r="D269" s="148">
        <v>0</v>
      </c>
      <c r="E269" s="148">
        <v>0</v>
      </c>
      <c r="F269" s="148">
        <v>0</v>
      </c>
      <c r="G269" s="148">
        <v>0</v>
      </c>
      <c r="H269" s="148">
        <v>0</v>
      </c>
      <c r="I269" s="148">
        <v>0</v>
      </c>
      <c r="J269" s="148">
        <v>0</v>
      </c>
      <c r="K269" s="148">
        <v>0</v>
      </c>
      <c r="L269" s="148">
        <v>0</v>
      </c>
      <c r="M269" s="148">
        <v>0</v>
      </c>
      <c r="N269" s="148">
        <v>0</v>
      </c>
      <c r="O269" s="148">
        <v>0</v>
      </c>
      <c r="P269" s="148">
        <v>0</v>
      </c>
      <c r="Q269" s="148">
        <v>0</v>
      </c>
      <c r="R269" s="148">
        <v>0</v>
      </c>
      <c r="S269" s="148">
        <v>0</v>
      </c>
      <c r="T269" s="148">
        <v>0</v>
      </c>
      <c r="U269" s="148">
        <v>0</v>
      </c>
      <c r="V269" s="148">
        <v>0</v>
      </c>
      <c r="W269" s="148">
        <v>0</v>
      </c>
      <c r="X269" s="148">
        <v>0</v>
      </c>
      <c r="Y269" s="148">
        <v>0</v>
      </c>
      <c r="Z269" s="148">
        <v>0</v>
      </c>
      <c r="AA269" s="148">
        <v>0</v>
      </c>
      <c r="AB269" s="148">
        <v>0</v>
      </c>
      <c r="AC269" s="148">
        <v>0</v>
      </c>
      <c r="AD269" s="148">
        <v>0</v>
      </c>
      <c r="AE269" s="148">
        <v>0</v>
      </c>
      <c r="AF269" s="148">
        <v>0</v>
      </c>
      <c r="AG269" s="148">
        <v>0</v>
      </c>
      <c r="AH269" s="148">
        <v>0</v>
      </c>
      <c r="AI269" s="148">
        <v>0</v>
      </c>
      <c r="AJ269" s="148">
        <v>0</v>
      </c>
      <c r="AK269" s="148">
        <v>0</v>
      </c>
      <c r="AL269" s="148">
        <v>0</v>
      </c>
      <c r="AM269" s="148">
        <v>0</v>
      </c>
      <c r="AN269" s="148">
        <v>0</v>
      </c>
      <c r="AO269" s="148">
        <v>0</v>
      </c>
      <c r="AP269" s="148">
        <v>0</v>
      </c>
    </row>
    <row r="270" spans="1:42" ht="15.6" x14ac:dyDescent="0.3">
      <c r="A270" s="173" t="s">
        <v>570</v>
      </c>
      <c r="B270" s="172">
        <v>0</v>
      </c>
      <c r="C270" s="148">
        <v>0</v>
      </c>
      <c r="D270" s="148">
        <v>0</v>
      </c>
      <c r="E270" s="148">
        <v>0</v>
      </c>
      <c r="F270" s="148">
        <v>0</v>
      </c>
      <c r="G270" s="148">
        <v>0</v>
      </c>
      <c r="H270" s="148">
        <v>0</v>
      </c>
      <c r="I270" s="148">
        <v>0</v>
      </c>
      <c r="J270" s="148">
        <v>0</v>
      </c>
      <c r="K270" s="148">
        <v>0</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c r="AA270" s="148">
        <v>0</v>
      </c>
      <c r="AB270" s="148">
        <v>0</v>
      </c>
      <c r="AC270" s="148">
        <v>0</v>
      </c>
      <c r="AD270" s="148">
        <v>0</v>
      </c>
      <c r="AE270" s="148">
        <v>0</v>
      </c>
      <c r="AF270" s="148">
        <v>0</v>
      </c>
      <c r="AG270" s="148">
        <v>0</v>
      </c>
      <c r="AH270" s="148">
        <v>0</v>
      </c>
      <c r="AI270" s="148">
        <v>0</v>
      </c>
      <c r="AJ270" s="148">
        <v>0</v>
      </c>
      <c r="AK270" s="148">
        <v>0</v>
      </c>
      <c r="AL270" s="148">
        <v>0</v>
      </c>
      <c r="AM270" s="148">
        <v>0</v>
      </c>
      <c r="AN270" s="148">
        <v>0</v>
      </c>
      <c r="AO270" s="148">
        <v>0</v>
      </c>
      <c r="AP270" s="148">
        <v>0</v>
      </c>
    </row>
    <row r="271" spans="1:42" ht="15.6" x14ac:dyDescent="0.3">
      <c r="A271" s="173" t="s">
        <v>777</v>
      </c>
      <c r="B271" s="172">
        <v>0</v>
      </c>
      <c r="C271" s="148">
        <v>0</v>
      </c>
      <c r="D271" s="148">
        <v>0</v>
      </c>
      <c r="E271" s="148">
        <v>0</v>
      </c>
      <c r="F271" s="148">
        <v>0</v>
      </c>
      <c r="G271" s="148">
        <v>0</v>
      </c>
      <c r="H271" s="148">
        <v>0</v>
      </c>
      <c r="I271" s="148">
        <v>0</v>
      </c>
      <c r="J271" s="148">
        <v>0</v>
      </c>
      <c r="K271" s="148">
        <v>0</v>
      </c>
      <c r="L271" s="148">
        <v>0</v>
      </c>
      <c r="M271" s="148">
        <v>0</v>
      </c>
      <c r="N271" s="148">
        <v>0</v>
      </c>
      <c r="O271" s="148">
        <v>0</v>
      </c>
      <c r="P271" s="148">
        <v>0</v>
      </c>
      <c r="Q271" s="148">
        <v>0</v>
      </c>
      <c r="R271" s="148">
        <v>0</v>
      </c>
      <c r="S271" s="148">
        <v>0</v>
      </c>
      <c r="T271" s="148">
        <v>0</v>
      </c>
      <c r="U271" s="148">
        <v>0</v>
      </c>
      <c r="V271" s="148">
        <v>0</v>
      </c>
      <c r="W271" s="148">
        <v>0</v>
      </c>
      <c r="X271" s="148">
        <v>0</v>
      </c>
      <c r="Y271" s="148">
        <v>0</v>
      </c>
      <c r="Z271" s="148">
        <v>0</v>
      </c>
      <c r="AA271" s="148">
        <v>0</v>
      </c>
      <c r="AB271" s="148">
        <v>0</v>
      </c>
      <c r="AC271" s="148">
        <v>0</v>
      </c>
      <c r="AD271" s="148">
        <v>0</v>
      </c>
      <c r="AE271" s="148">
        <v>0</v>
      </c>
      <c r="AF271" s="148">
        <v>0</v>
      </c>
      <c r="AG271" s="148">
        <v>0</v>
      </c>
      <c r="AH271" s="148">
        <v>0</v>
      </c>
      <c r="AI271" s="148">
        <v>0</v>
      </c>
      <c r="AJ271" s="148">
        <v>0</v>
      </c>
      <c r="AK271" s="148">
        <v>0</v>
      </c>
      <c r="AL271" s="148">
        <v>0</v>
      </c>
      <c r="AM271" s="148">
        <v>0</v>
      </c>
      <c r="AN271" s="148">
        <v>0</v>
      </c>
      <c r="AO271" s="148">
        <v>0</v>
      </c>
      <c r="AP271" s="148">
        <v>0</v>
      </c>
    </row>
    <row r="272" spans="1:42" ht="15.6" x14ac:dyDescent="0.3">
      <c r="A272" s="173" t="s">
        <v>778</v>
      </c>
      <c r="B272" s="172">
        <v>0</v>
      </c>
      <c r="C272" s="148">
        <v>0</v>
      </c>
      <c r="D272" s="148">
        <v>0</v>
      </c>
      <c r="E272" s="148">
        <v>0</v>
      </c>
      <c r="F272" s="148">
        <v>0</v>
      </c>
      <c r="G272" s="148">
        <v>0</v>
      </c>
      <c r="H272" s="148">
        <v>0</v>
      </c>
      <c r="I272" s="148">
        <v>0</v>
      </c>
      <c r="J272" s="148">
        <v>0</v>
      </c>
      <c r="K272" s="148">
        <v>0</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c r="AI272" s="148">
        <v>0</v>
      </c>
      <c r="AJ272" s="148">
        <v>0</v>
      </c>
      <c r="AK272" s="148">
        <v>0</v>
      </c>
      <c r="AL272" s="148">
        <v>0</v>
      </c>
      <c r="AM272" s="148">
        <v>0</v>
      </c>
      <c r="AN272" s="148">
        <v>0</v>
      </c>
      <c r="AO272" s="148">
        <v>0</v>
      </c>
      <c r="AP272" s="148">
        <v>0</v>
      </c>
    </row>
    <row r="273" spans="1:42" ht="15.6" x14ac:dyDescent="0.3">
      <c r="A273" s="173" t="s">
        <v>567</v>
      </c>
      <c r="B273" s="172">
        <v>0</v>
      </c>
      <c r="C273" s="148">
        <v>0</v>
      </c>
      <c r="D273" s="148">
        <v>0</v>
      </c>
      <c r="E273" s="148">
        <v>0</v>
      </c>
      <c r="F273" s="148">
        <v>0</v>
      </c>
      <c r="G273" s="148">
        <v>0</v>
      </c>
      <c r="H273" s="148">
        <v>0</v>
      </c>
      <c r="I273" s="148">
        <v>0</v>
      </c>
      <c r="J273" s="148">
        <v>0</v>
      </c>
      <c r="K273" s="148">
        <v>0</v>
      </c>
      <c r="L273" s="148">
        <v>0</v>
      </c>
      <c r="M273" s="148">
        <v>0</v>
      </c>
      <c r="N273" s="148">
        <v>0</v>
      </c>
      <c r="O273" s="148">
        <v>0</v>
      </c>
      <c r="P273" s="148">
        <v>0</v>
      </c>
      <c r="Q273" s="148">
        <v>0</v>
      </c>
      <c r="R273" s="148">
        <v>0</v>
      </c>
      <c r="S273" s="148">
        <v>0</v>
      </c>
      <c r="T273" s="148">
        <v>0</v>
      </c>
      <c r="U273" s="148">
        <v>0</v>
      </c>
      <c r="V273" s="148">
        <v>0</v>
      </c>
      <c r="W273" s="148">
        <v>0</v>
      </c>
      <c r="X273" s="148">
        <v>0</v>
      </c>
      <c r="Y273" s="148">
        <v>0</v>
      </c>
      <c r="Z273" s="148">
        <v>0</v>
      </c>
      <c r="AA273" s="148">
        <v>0</v>
      </c>
      <c r="AB273" s="148">
        <v>0</v>
      </c>
      <c r="AC273" s="148">
        <v>0</v>
      </c>
      <c r="AD273" s="148">
        <v>0</v>
      </c>
      <c r="AE273" s="148">
        <v>0</v>
      </c>
      <c r="AF273" s="148">
        <v>0</v>
      </c>
      <c r="AG273" s="148">
        <v>0</v>
      </c>
      <c r="AH273" s="148">
        <v>0</v>
      </c>
      <c r="AI273" s="148">
        <v>0</v>
      </c>
      <c r="AJ273" s="148">
        <v>0</v>
      </c>
      <c r="AK273" s="148">
        <v>0</v>
      </c>
      <c r="AL273" s="148">
        <v>0</v>
      </c>
      <c r="AM273" s="148">
        <v>0</v>
      </c>
      <c r="AN273" s="148">
        <v>0</v>
      </c>
      <c r="AO273" s="148">
        <v>0</v>
      </c>
      <c r="AP273" s="148">
        <v>0</v>
      </c>
    </row>
    <row r="274" spans="1:42" ht="15.6" x14ac:dyDescent="0.3">
      <c r="A274" s="173" t="s">
        <v>507</v>
      </c>
      <c r="B274" s="172">
        <v>1</v>
      </c>
      <c r="C274" s="148">
        <v>0</v>
      </c>
      <c r="D274" s="148">
        <v>0</v>
      </c>
      <c r="E274" s="148">
        <v>0</v>
      </c>
      <c r="F274" s="148">
        <v>0</v>
      </c>
      <c r="G274" s="148">
        <v>0</v>
      </c>
      <c r="H274" s="148">
        <v>0</v>
      </c>
      <c r="I274" s="148">
        <v>0</v>
      </c>
      <c r="J274" s="148">
        <v>0</v>
      </c>
      <c r="K274" s="148">
        <v>0</v>
      </c>
      <c r="L274" s="148">
        <v>0</v>
      </c>
      <c r="M274" s="148">
        <v>0</v>
      </c>
      <c r="N274" s="148">
        <v>0</v>
      </c>
      <c r="O274" s="148">
        <v>0</v>
      </c>
      <c r="P274" s="148">
        <v>0</v>
      </c>
      <c r="Q274" s="148">
        <v>0</v>
      </c>
      <c r="R274" s="148">
        <v>0</v>
      </c>
      <c r="S274" s="148">
        <v>1</v>
      </c>
      <c r="T274" s="148">
        <v>0</v>
      </c>
      <c r="U274" s="148">
        <v>0</v>
      </c>
      <c r="V274" s="148">
        <v>0</v>
      </c>
      <c r="W274" s="148">
        <v>0</v>
      </c>
      <c r="X274" s="148">
        <v>0</v>
      </c>
      <c r="Y274" s="148">
        <v>0</v>
      </c>
      <c r="Z274" s="148">
        <v>0</v>
      </c>
      <c r="AA274" s="148">
        <v>0</v>
      </c>
      <c r="AB274" s="148">
        <v>0</v>
      </c>
      <c r="AC274" s="148">
        <v>0</v>
      </c>
      <c r="AD274" s="148">
        <v>0</v>
      </c>
      <c r="AE274" s="148">
        <v>0</v>
      </c>
      <c r="AF274" s="148">
        <v>0</v>
      </c>
      <c r="AG274" s="148">
        <v>0</v>
      </c>
      <c r="AH274" s="148">
        <v>0</v>
      </c>
      <c r="AI274" s="148">
        <v>0</v>
      </c>
      <c r="AJ274" s="148">
        <v>0</v>
      </c>
      <c r="AK274" s="148">
        <v>0</v>
      </c>
      <c r="AL274" s="148">
        <v>0</v>
      </c>
      <c r="AM274" s="148">
        <v>0</v>
      </c>
      <c r="AN274" s="148">
        <v>0</v>
      </c>
      <c r="AO274" s="148">
        <v>0</v>
      </c>
      <c r="AP274" s="148">
        <v>0</v>
      </c>
    </row>
    <row r="275" spans="1:42" ht="15.6" x14ac:dyDescent="0.3">
      <c r="A275" s="173" t="s">
        <v>522</v>
      </c>
      <c r="B275" s="172">
        <v>1</v>
      </c>
      <c r="C275" s="148">
        <v>0</v>
      </c>
      <c r="D275" s="148">
        <v>0</v>
      </c>
      <c r="E275" s="148">
        <v>0</v>
      </c>
      <c r="F275" s="148">
        <v>0</v>
      </c>
      <c r="G275" s="148">
        <v>0</v>
      </c>
      <c r="H275" s="148">
        <v>0</v>
      </c>
      <c r="I275" s="148">
        <v>0</v>
      </c>
      <c r="J275" s="148">
        <v>0</v>
      </c>
      <c r="K275" s="148">
        <v>0</v>
      </c>
      <c r="L275" s="148">
        <v>0</v>
      </c>
      <c r="M275" s="148">
        <v>0</v>
      </c>
      <c r="N275" s="148">
        <v>0</v>
      </c>
      <c r="O275" s="148">
        <v>0</v>
      </c>
      <c r="P275" s="148">
        <v>0</v>
      </c>
      <c r="Q275" s="148">
        <v>0</v>
      </c>
      <c r="R275" s="148">
        <v>0</v>
      </c>
      <c r="S275" s="148">
        <v>0</v>
      </c>
      <c r="T275" s="148">
        <v>0</v>
      </c>
      <c r="U275" s="148">
        <v>0</v>
      </c>
      <c r="V275" s="148">
        <v>0</v>
      </c>
      <c r="W275" s="148">
        <v>0</v>
      </c>
      <c r="X275" s="148">
        <v>0</v>
      </c>
      <c r="Y275" s="148">
        <v>0</v>
      </c>
      <c r="Z275" s="148">
        <v>0</v>
      </c>
      <c r="AA275" s="148">
        <v>0</v>
      </c>
      <c r="AB275" s="148">
        <v>0</v>
      </c>
      <c r="AC275" s="148">
        <v>0</v>
      </c>
      <c r="AD275" s="148">
        <v>0</v>
      </c>
      <c r="AE275" s="148">
        <v>0</v>
      </c>
      <c r="AF275" s="148">
        <v>0</v>
      </c>
      <c r="AG275" s="148">
        <v>0</v>
      </c>
      <c r="AH275" s="148">
        <v>1</v>
      </c>
      <c r="AI275" s="148">
        <v>0</v>
      </c>
      <c r="AJ275" s="148">
        <v>0</v>
      </c>
      <c r="AK275" s="148">
        <v>0</v>
      </c>
      <c r="AL275" s="148">
        <v>0</v>
      </c>
      <c r="AM275" s="148">
        <v>0</v>
      </c>
      <c r="AN275" s="148">
        <v>0</v>
      </c>
      <c r="AO275" s="148">
        <v>0</v>
      </c>
      <c r="AP275" s="148">
        <v>0</v>
      </c>
    </row>
    <row r="276" spans="1:42" ht="15.6" x14ac:dyDescent="0.3">
      <c r="A276" s="173" t="s">
        <v>779</v>
      </c>
      <c r="B276" s="172">
        <v>0</v>
      </c>
      <c r="C276" s="148">
        <v>0</v>
      </c>
      <c r="D276" s="148">
        <v>0</v>
      </c>
      <c r="E276" s="148">
        <v>0</v>
      </c>
      <c r="F276" s="148">
        <v>0</v>
      </c>
      <c r="G276" s="148">
        <v>0</v>
      </c>
      <c r="H276" s="148">
        <v>0</v>
      </c>
      <c r="I276" s="148">
        <v>0</v>
      </c>
      <c r="J276" s="148">
        <v>0</v>
      </c>
      <c r="K276" s="148">
        <v>0</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c r="AH276" s="148">
        <v>0</v>
      </c>
      <c r="AI276" s="148">
        <v>0</v>
      </c>
      <c r="AJ276" s="148">
        <v>0</v>
      </c>
      <c r="AK276" s="148">
        <v>0</v>
      </c>
      <c r="AL276" s="148">
        <v>0</v>
      </c>
      <c r="AM276" s="148">
        <v>0</v>
      </c>
      <c r="AN276" s="148">
        <v>0</v>
      </c>
      <c r="AO276" s="148">
        <v>0</v>
      </c>
      <c r="AP276" s="148">
        <v>0</v>
      </c>
    </row>
    <row r="277" spans="1:42" ht="15.6" x14ac:dyDescent="0.3">
      <c r="A277" s="173" t="s">
        <v>505</v>
      </c>
      <c r="B277" s="172">
        <v>31</v>
      </c>
      <c r="C277" s="148">
        <v>0</v>
      </c>
      <c r="D277" s="148">
        <v>0</v>
      </c>
      <c r="E277" s="148">
        <v>0</v>
      </c>
      <c r="F277" s="148">
        <v>0</v>
      </c>
      <c r="G277" s="148">
        <v>0</v>
      </c>
      <c r="H277" s="148">
        <v>0</v>
      </c>
      <c r="I277" s="148">
        <v>0</v>
      </c>
      <c r="J277" s="148">
        <v>0</v>
      </c>
      <c r="K277" s="148">
        <v>0</v>
      </c>
      <c r="L277" s="148">
        <v>0</v>
      </c>
      <c r="M277" s="148">
        <v>0</v>
      </c>
      <c r="N277" s="148">
        <v>0</v>
      </c>
      <c r="O277" s="148">
        <v>0</v>
      </c>
      <c r="P277" s="148">
        <v>0</v>
      </c>
      <c r="Q277" s="148">
        <v>0</v>
      </c>
      <c r="R277" s="148">
        <v>0</v>
      </c>
      <c r="S277" s="148">
        <v>26</v>
      </c>
      <c r="T277" s="148">
        <v>0</v>
      </c>
      <c r="U277" s="148">
        <v>0</v>
      </c>
      <c r="V277" s="148">
        <v>0</v>
      </c>
      <c r="W277" s="148">
        <v>0</v>
      </c>
      <c r="X277" s="148">
        <v>0</v>
      </c>
      <c r="Y277" s="148">
        <v>0</v>
      </c>
      <c r="Z277" s="148">
        <v>0</v>
      </c>
      <c r="AA277" s="148">
        <v>0</v>
      </c>
      <c r="AB277" s="148">
        <v>0</v>
      </c>
      <c r="AC277" s="148">
        <v>2</v>
      </c>
      <c r="AD277" s="148">
        <v>0</v>
      </c>
      <c r="AE277" s="148">
        <v>0</v>
      </c>
      <c r="AF277" s="148">
        <v>0</v>
      </c>
      <c r="AG277" s="148">
        <v>1</v>
      </c>
      <c r="AH277" s="148">
        <v>1</v>
      </c>
      <c r="AI277" s="148">
        <v>0</v>
      </c>
      <c r="AJ277" s="148">
        <v>0</v>
      </c>
      <c r="AK277" s="148">
        <v>0</v>
      </c>
      <c r="AL277" s="148">
        <v>0</v>
      </c>
      <c r="AM277" s="148">
        <v>0</v>
      </c>
      <c r="AN277" s="148">
        <v>1</v>
      </c>
      <c r="AO277" s="148">
        <v>0</v>
      </c>
      <c r="AP277" s="148">
        <v>0</v>
      </c>
    </row>
    <row r="278" spans="1:42" ht="15.6" x14ac:dyDescent="0.3">
      <c r="A278" s="173" t="s">
        <v>780</v>
      </c>
      <c r="B278" s="172">
        <v>2</v>
      </c>
      <c r="C278" s="148">
        <v>0</v>
      </c>
      <c r="D278" s="148">
        <v>0</v>
      </c>
      <c r="E278" s="148">
        <v>0</v>
      </c>
      <c r="F278" s="148">
        <v>0</v>
      </c>
      <c r="G278" s="148">
        <v>0</v>
      </c>
      <c r="H278" s="148">
        <v>0</v>
      </c>
      <c r="I278" s="148">
        <v>0</v>
      </c>
      <c r="J278" s="148">
        <v>0</v>
      </c>
      <c r="K278" s="148">
        <v>0</v>
      </c>
      <c r="L278" s="148">
        <v>0</v>
      </c>
      <c r="M278" s="148">
        <v>0</v>
      </c>
      <c r="N278" s="148">
        <v>0</v>
      </c>
      <c r="O278" s="148">
        <v>0</v>
      </c>
      <c r="P278" s="148">
        <v>0</v>
      </c>
      <c r="Q278" s="148">
        <v>0</v>
      </c>
      <c r="R278" s="148">
        <v>0</v>
      </c>
      <c r="S278" s="148">
        <v>2</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c r="AI278" s="148">
        <v>0</v>
      </c>
      <c r="AJ278" s="148">
        <v>0</v>
      </c>
      <c r="AK278" s="148">
        <v>0</v>
      </c>
      <c r="AL278" s="148">
        <v>0</v>
      </c>
      <c r="AM278" s="148">
        <v>0</v>
      </c>
      <c r="AN278" s="148">
        <v>0</v>
      </c>
      <c r="AO278" s="148">
        <v>0</v>
      </c>
      <c r="AP278" s="148">
        <v>0</v>
      </c>
    </row>
    <row r="279" spans="1:42" ht="15.6" x14ac:dyDescent="0.3">
      <c r="A279" s="173" t="s">
        <v>573</v>
      </c>
      <c r="B279" s="172">
        <v>8</v>
      </c>
      <c r="C279" s="148">
        <v>0</v>
      </c>
      <c r="D279" s="148">
        <v>0</v>
      </c>
      <c r="E279" s="148">
        <v>2</v>
      </c>
      <c r="F279" s="148">
        <v>0</v>
      </c>
      <c r="G279" s="148">
        <v>0</v>
      </c>
      <c r="H279" s="148">
        <v>1</v>
      </c>
      <c r="I279" s="148">
        <v>0</v>
      </c>
      <c r="J279" s="148">
        <v>0</v>
      </c>
      <c r="K279" s="148">
        <v>0</v>
      </c>
      <c r="L279" s="148">
        <v>0</v>
      </c>
      <c r="M279" s="148">
        <v>0</v>
      </c>
      <c r="N279" s="148">
        <v>0</v>
      </c>
      <c r="O279" s="148">
        <v>0</v>
      </c>
      <c r="P279" s="148">
        <v>0</v>
      </c>
      <c r="Q279" s="148">
        <v>0</v>
      </c>
      <c r="R279" s="148">
        <v>0</v>
      </c>
      <c r="S279" s="148">
        <v>1</v>
      </c>
      <c r="T279" s="148">
        <v>0</v>
      </c>
      <c r="U279" s="148">
        <v>0</v>
      </c>
      <c r="V279" s="148">
        <v>0</v>
      </c>
      <c r="W279" s="148">
        <v>0</v>
      </c>
      <c r="X279" s="148">
        <v>0</v>
      </c>
      <c r="Y279" s="148">
        <v>0</v>
      </c>
      <c r="Z279" s="148">
        <v>0</v>
      </c>
      <c r="AA279" s="148">
        <v>0</v>
      </c>
      <c r="AB279" s="148">
        <v>0</v>
      </c>
      <c r="AC279" s="148">
        <v>1</v>
      </c>
      <c r="AD279" s="148">
        <v>0</v>
      </c>
      <c r="AE279" s="148">
        <v>0</v>
      </c>
      <c r="AF279" s="148">
        <v>0</v>
      </c>
      <c r="AG279" s="148">
        <v>1</v>
      </c>
      <c r="AH279" s="148">
        <v>0</v>
      </c>
      <c r="AI279" s="148">
        <v>0</v>
      </c>
      <c r="AJ279" s="148">
        <v>0</v>
      </c>
      <c r="AK279" s="148">
        <v>0</v>
      </c>
      <c r="AL279" s="148">
        <v>0</v>
      </c>
      <c r="AM279" s="148">
        <v>0</v>
      </c>
      <c r="AN279" s="148">
        <v>0</v>
      </c>
      <c r="AO279" s="148">
        <v>0</v>
      </c>
      <c r="AP279" s="148">
        <v>2</v>
      </c>
    </row>
    <row r="280" spans="1:42" ht="15.6" x14ac:dyDescent="0.3">
      <c r="A280" s="173" t="s">
        <v>597</v>
      </c>
      <c r="B280" s="172">
        <v>4</v>
      </c>
      <c r="C280" s="148">
        <v>0</v>
      </c>
      <c r="D280" s="148">
        <v>0</v>
      </c>
      <c r="E280" s="148">
        <v>0</v>
      </c>
      <c r="F280" s="148">
        <v>0</v>
      </c>
      <c r="G280" s="148">
        <v>0</v>
      </c>
      <c r="H280" s="148">
        <v>1</v>
      </c>
      <c r="I280" s="148">
        <v>0</v>
      </c>
      <c r="J280" s="148">
        <v>0</v>
      </c>
      <c r="K280" s="148">
        <v>0</v>
      </c>
      <c r="L280" s="148">
        <v>0</v>
      </c>
      <c r="M280" s="148">
        <v>0</v>
      </c>
      <c r="N280" s="148">
        <v>0</v>
      </c>
      <c r="O280" s="148">
        <v>0</v>
      </c>
      <c r="P280" s="148">
        <v>0</v>
      </c>
      <c r="Q280" s="148">
        <v>0</v>
      </c>
      <c r="R280" s="148">
        <v>0</v>
      </c>
      <c r="S280" s="148">
        <v>1</v>
      </c>
      <c r="T280" s="148">
        <v>0</v>
      </c>
      <c r="U280" s="148">
        <v>0</v>
      </c>
      <c r="V280" s="148">
        <v>0</v>
      </c>
      <c r="W280" s="148">
        <v>0</v>
      </c>
      <c r="X280" s="148">
        <v>0</v>
      </c>
      <c r="Y280" s="148">
        <v>0</v>
      </c>
      <c r="Z280" s="148">
        <v>0</v>
      </c>
      <c r="AA280" s="148">
        <v>0</v>
      </c>
      <c r="AB280" s="148">
        <v>0</v>
      </c>
      <c r="AC280" s="148">
        <v>0</v>
      </c>
      <c r="AD280" s="148">
        <v>0</v>
      </c>
      <c r="AE280" s="148">
        <v>0</v>
      </c>
      <c r="AF280" s="148">
        <v>0</v>
      </c>
      <c r="AG280" s="148">
        <v>1</v>
      </c>
      <c r="AH280" s="148">
        <v>1</v>
      </c>
      <c r="AI280" s="148">
        <v>0</v>
      </c>
      <c r="AJ280" s="148">
        <v>0</v>
      </c>
      <c r="AK280" s="148">
        <v>0</v>
      </c>
      <c r="AL280" s="148">
        <v>0</v>
      </c>
      <c r="AM280" s="148">
        <v>0</v>
      </c>
      <c r="AN280" s="148">
        <v>0</v>
      </c>
      <c r="AO280" s="148">
        <v>0</v>
      </c>
      <c r="AP280" s="148">
        <v>0</v>
      </c>
    </row>
    <row r="281" spans="1:42" ht="15.6" x14ac:dyDescent="0.3">
      <c r="A281" s="173" t="s">
        <v>781</v>
      </c>
      <c r="B281" s="172">
        <v>0</v>
      </c>
      <c r="C281" s="148">
        <v>0</v>
      </c>
      <c r="D281" s="148">
        <v>0</v>
      </c>
      <c r="E281" s="148">
        <v>0</v>
      </c>
      <c r="F281" s="148">
        <v>0</v>
      </c>
      <c r="G281" s="148">
        <v>0</v>
      </c>
      <c r="H281" s="148">
        <v>0</v>
      </c>
      <c r="I281" s="148">
        <v>0</v>
      </c>
      <c r="J281" s="148">
        <v>0</v>
      </c>
      <c r="K281" s="148">
        <v>0</v>
      </c>
      <c r="L281" s="148">
        <v>0</v>
      </c>
      <c r="M281" s="148">
        <v>0</v>
      </c>
      <c r="N281" s="148">
        <v>0</v>
      </c>
      <c r="O281" s="148">
        <v>0</v>
      </c>
      <c r="P281" s="148">
        <v>0</v>
      </c>
      <c r="Q281" s="148">
        <v>0</v>
      </c>
      <c r="R281" s="148">
        <v>0</v>
      </c>
      <c r="S281" s="148">
        <v>0</v>
      </c>
      <c r="T281" s="148">
        <v>0</v>
      </c>
      <c r="U281" s="148">
        <v>0</v>
      </c>
      <c r="V281" s="148">
        <v>0</v>
      </c>
      <c r="W281" s="148">
        <v>0</v>
      </c>
      <c r="X281" s="148">
        <v>0</v>
      </c>
      <c r="Y281" s="148">
        <v>0</v>
      </c>
      <c r="Z281" s="148">
        <v>0</v>
      </c>
      <c r="AA281" s="148">
        <v>0</v>
      </c>
      <c r="AB281" s="148">
        <v>0</v>
      </c>
      <c r="AC281" s="148">
        <v>0</v>
      </c>
      <c r="AD281" s="148">
        <v>0</v>
      </c>
      <c r="AE281" s="148">
        <v>0</v>
      </c>
      <c r="AF281" s="148">
        <v>0</v>
      </c>
      <c r="AG281" s="148">
        <v>0</v>
      </c>
      <c r="AH281" s="148">
        <v>0</v>
      </c>
      <c r="AI281" s="148">
        <v>0</v>
      </c>
      <c r="AJ281" s="148">
        <v>0</v>
      </c>
      <c r="AK281" s="148">
        <v>0</v>
      </c>
      <c r="AL281" s="148">
        <v>0</v>
      </c>
      <c r="AM281" s="148">
        <v>0</v>
      </c>
      <c r="AN281" s="148">
        <v>0</v>
      </c>
      <c r="AO281" s="148">
        <v>0</v>
      </c>
      <c r="AP281" s="148">
        <v>0</v>
      </c>
    </row>
    <row r="282" spans="1:42" ht="15.6" x14ac:dyDescent="0.3">
      <c r="A282" s="173" t="s">
        <v>571</v>
      </c>
      <c r="B282" s="172">
        <v>1</v>
      </c>
      <c r="C282" s="148">
        <v>0</v>
      </c>
      <c r="D282" s="148">
        <v>0</v>
      </c>
      <c r="E282" s="148">
        <v>0</v>
      </c>
      <c r="F282" s="148">
        <v>0</v>
      </c>
      <c r="G282" s="148">
        <v>0</v>
      </c>
      <c r="H282" s="148">
        <v>0</v>
      </c>
      <c r="I282" s="148">
        <v>0</v>
      </c>
      <c r="J282" s="148">
        <v>0</v>
      </c>
      <c r="K282" s="148">
        <v>0</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1</v>
      </c>
      <c r="AI282" s="148">
        <v>0</v>
      </c>
      <c r="AJ282" s="148">
        <v>0</v>
      </c>
      <c r="AK282" s="148">
        <v>0</v>
      </c>
      <c r="AL282" s="148">
        <v>0</v>
      </c>
      <c r="AM282" s="148">
        <v>0</v>
      </c>
      <c r="AN282" s="148">
        <v>0</v>
      </c>
      <c r="AO282" s="148">
        <v>0</v>
      </c>
      <c r="AP282" s="148">
        <v>0</v>
      </c>
    </row>
    <row r="283" spans="1:42" ht="15.6" x14ac:dyDescent="0.3">
      <c r="A283" s="173" t="s">
        <v>782</v>
      </c>
      <c r="B283" s="172">
        <v>0</v>
      </c>
      <c r="C283" s="148">
        <v>0</v>
      </c>
      <c r="D283" s="148">
        <v>0</v>
      </c>
      <c r="E283" s="148">
        <v>0</v>
      </c>
      <c r="F283" s="148">
        <v>0</v>
      </c>
      <c r="G283" s="148">
        <v>0</v>
      </c>
      <c r="H283" s="148">
        <v>0</v>
      </c>
      <c r="I283" s="148">
        <v>0</v>
      </c>
      <c r="J283" s="148">
        <v>0</v>
      </c>
      <c r="K283" s="148">
        <v>0</v>
      </c>
      <c r="L283" s="148">
        <v>0</v>
      </c>
      <c r="M283" s="148">
        <v>0</v>
      </c>
      <c r="N283" s="148">
        <v>0</v>
      </c>
      <c r="O283" s="148">
        <v>0</v>
      </c>
      <c r="P283" s="148">
        <v>0</v>
      </c>
      <c r="Q283" s="148">
        <v>0</v>
      </c>
      <c r="R283" s="148">
        <v>0</v>
      </c>
      <c r="S283" s="148">
        <v>0</v>
      </c>
      <c r="T283" s="148">
        <v>0</v>
      </c>
      <c r="U283" s="148">
        <v>0</v>
      </c>
      <c r="V283" s="148">
        <v>0</v>
      </c>
      <c r="W283" s="148">
        <v>0</v>
      </c>
      <c r="X283" s="148">
        <v>0</v>
      </c>
      <c r="Y283" s="148">
        <v>0</v>
      </c>
      <c r="Z283" s="148">
        <v>0</v>
      </c>
      <c r="AA283" s="148">
        <v>0</v>
      </c>
      <c r="AB283" s="148">
        <v>0</v>
      </c>
      <c r="AC283" s="148">
        <v>0</v>
      </c>
      <c r="AD283" s="148">
        <v>0</v>
      </c>
      <c r="AE283" s="148">
        <v>0</v>
      </c>
      <c r="AF283" s="148">
        <v>0</v>
      </c>
      <c r="AG283" s="148">
        <v>0</v>
      </c>
      <c r="AH283" s="148">
        <v>0</v>
      </c>
      <c r="AI283" s="148">
        <v>0</v>
      </c>
      <c r="AJ283" s="148">
        <v>0</v>
      </c>
      <c r="AK283" s="148">
        <v>0</v>
      </c>
      <c r="AL283" s="148">
        <v>0</v>
      </c>
      <c r="AM283" s="148">
        <v>0</v>
      </c>
      <c r="AN283" s="148">
        <v>0</v>
      </c>
      <c r="AO283" s="148">
        <v>0</v>
      </c>
      <c r="AP283" s="148">
        <v>0</v>
      </c>
    </row>
    <row r="284" spans="1:42" ht="15.6" x14ac:dyDescent="0.3">
      <c r="A284" s="173" t="s">
        <v>623</v>
      </c>
      <c r="B284" s="172">
        <v>2</v>
      </c>
      <c r="C284" s="148">
        <v>0</v>
      </c>
      <c r="D284" s="148">
        <v>0</v>
      </c>
      <c r="E284" s="148">
        <v>0</v>
      </c>
      <c r="F284" s="148">
        <v>0</v>
      </c>
      <c r="G284" s="148">
        <v>0</v>
      </c>
      <c r="H284" s="148">
        <v>0</v>
      </c>
      <c r="I284" s="148">
        <v>0</v>
      </c>
      <c r="J284" s="148">
        <v>0</v>
      </c>
      <c r="K284" s="148">
        <v>0</v>
      </c>
      <c r="L284" s="148">
        <v>0</v>
      </c>
      <c r="M284" s="148">
        <v>0</v>
      </c>
      <c r="N284" s="148">
        <v>0</v>
      </c>
      <c r="O284" s="148">
        <v>0</v>
      </c>
      <c r="P284" s="148">
        <v>0</v>
      </c>
      <c r="Q284" s="148">
        <v>0</v>
      </c>
      <c r="R284" s="148">
        <v>0</v>
      </c>
      <c r="S284" s="148">
        <v>2</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c r="AI284" s="148">
        <v>0</v>
      </c>
      <c r="AJ284" s="148">
        <v>0</v>
      </c>
      <c r="AK284" s="148">
        <v>0</v>
      </c>
      <c r="AL284" s="148">
        <v>0</v>
      </c>
      <c r="AM284" s="148">
        <v>0</v>
      </c>
      <c r="AN284" s="148">
        <v>0</v>
      </c>
      <c r="AO284" s="148">
        <v>0</v>
      </c>
      <c r="AP284" s="148">
        <v>0</v>
      </c>
    </row>
    <row r="285" spans="1:42" ht="15.6" x14ac:dyDescent="0.3">
      <c r="A285" s="173" t="s">
        <v>783</v>
      </c>
      <c r="B285" s="172">
        <v>0</v>
      </c>
      <c r="C285" s="148">
        <v>0</v>
      </c>
      <c r="D285" s="148">
        <v>0</v>
      </c>
      <c r="E285" s="148">
        <v>0</v>
      </c>
      <c r="F285" s="148">
        <v>0</v>
      </c>
      <c r="G285" s="148">
        <v>0</v>
      </c>
      <c r="H285" s="148">
        <v>0</v>
      </c>
      <c r="I285" s="148">
        <v>0</v>
      </c>
      <c r="J285" s="148">
        <v>0</v>
      </c>
      <c r="K285" s="148">
        <v>0</v>
      </c>
      <c r="L285" s="148">
        <v>0</v>
      </c>
      <c r="M285" s="148">
        <v>0</v>
      </c>
      <c r="N285" s="148">
        <v>0</v>
      </c>
      <c r="O285" s="148">
        <v>0</v>
      </c>
      <c r="P285" s="148">
        <v>0</v>
      </c>
      <c r="Q285" s="148">
        <v>0</v>
      </c>
      <c r="R285" s="148">
        <v>0</v>
      </c>
      <c r="S285" s="148">
        <v>0</v>
      </c>
      <c r="T285" s="148">
        <v>0</v>
      </c>
      <c r="U285" s="148">
        <v>0</v>
      </c>
      <c r="V285" s="148">
        <v>0</v>
      </c>
      <c r="W285" s="148">
        <v>0</v>
      </c>
      <c r="X285" s="148">
        <v>0</v>
      </c>
      <c r="Y285" s="148">
        <v>0</v>
      </c>
      <c r="Z285" s="148">
        <v>0</v>
      </c>
      <c r="AA285" s="148">
        <v>0</v>
      </c>
      <c r="AB285" s="148">
        <v>0</v>
      </c>
      <c r="AC285" s="148">
        <v>0</v>
      </c>
      <c r="AD285" s="148">
        <v>0</v>
      </c>
      <c r="AE285" s="148">
        <v>0</v>
      </c>
      <c r="AF285" s="148">
        <v>0</v>
      </c>
      <c r="AG285" s="148">
        <v>0</v>
      </c>
      <c r="AH285" s="148">
        <v>0</v>
      </c>
      <c r="AI285" s="148">
        <v>0</v>
      </c>
      <c r="AJ285" s="148">
        <v>0</v>
      </c>
      <c r="AK285" s="148">
        <v>0</v>
      </c>
      <c r="AL285" s="148">
        <v>0</v>
      </c>
      <c r="AM285" s="148">
        <v>0</v>
      </c>
      <c r="AN285" s="148">
        <v>0</v>
      </c>
      <c r="AO285" s="148">
        <v>0</v>
      </c>
      <c r="AP285" s="148">
        <v>0</v>
      </c>
    </row>
    <row r="286" spans="1:42" ht="15.6" x14ac:dyDescent="0.3">
      <c r="A286" s="173" t="s">
        <v>572</v>
      </c>
      <c r="B286" s="172">
        <v>0</v>
      </c>
      <c r="C286" s="148">
        <v>0</v>
      </c>
      <c r="D286" s="148">
        <v>0</v>
      </c>
      <c r="E286" s="148">
        <v>0</v>
      </c>
      <c r="F286" s="148">
        <v>0</v>
      </c>
      <c r="G286" s="148">
        <v>0</v>
      </c>
      <c r="H286" s="148">
        <v>0</v>
      </c>
      <c r="I286" s="148">
        <v>0</v>
      </c>
      <c r="J286" s="148">
        <v>0</v>
      </c>
      <c r="K286" s="148">
        <v>0</v>
      </c>
      <c r="L286" s="148">
        <v>0</v>
      </c>
      <c r="M286" s="148">
        <v>0</v>
      </c>
      <c r="N286" s="148">
        <v>0</v>
      </c>
      <c r="O286" s="148">
        <v>0</v>
      </c>
      <c r="P286" s="148">
        <v>0</v>
      </c>
      <c r="Q286" s="148">
        <v>0</v>
      </c>
      <c r="R286" s="148">
        <v>0</v>
      </c>
      <c r="S286" s="148">
        <v>0</v>
      </c>
      <c r="T286" s="148">
        <v>0</v>
      </c>
      <c r="U286" s="148">
        <v>0</v>
      </c>
      <c r="V286" s="148">
        <v>0</v>
      </c>
      <c r="W286" s="148">
        <v>0</v>
      </c>
      <c r="X286" s="148">
        <v>0</v>
      </c>
      <c r="Y286" s="148">
        <v>0</v>
      </c>
      <c r="Z286" s="148">
        <v>0</v>
      </c>
      <c r="AA286" s="148">
        <v>0</v>
      </c>
      <c r="AB286" s="148">
        <v>0</v>
      </c>
      <c r="AC286" s="148">
        <v>0</v>
      </c>
      <c r="AD286" s="148">
        <v>0</v>
      </c>
      <c r="AE286" s="148">
        <v>0</v>
      </c>
      <c r="AF286" s="148">
        <v>0</v>
      </c>
      <c r="AG286" s="148">
        <v>0</v>
      </c>
      <c r="AH286" s="148">
        <v>0</v>
      </c>
      <c r="AI286" s="148">
        <v>0</v>
      </c>
      <c r="AJ286" s="148">
        <v>0</v>
      </c>
      <c r="AK286" s="148">
        <v>0</v>
      </c>
      <c r="AL286" s="148">
        <v>0</v>
      </c>
      <c r="AM286" s="148">
        <v>0</v>
      </c>
      <c r="AN286" s="148">
        <v>0</v>
      </c>
      <c r="AO286" s="148">
        <v>0</v>
      </c>
      <c r="AP286" s="148">
        <v>0</v>
      </c>
    </row>
    <row r="287" spans="1:42" ht="15.6" x14ac:dyDescent="0.3">
      <c r="A287" s="173" t="s">
        <v>494</v>
      </c>
      <c r="B287" s="172">
        <v>13</v>
      </c>
      <c r="C287" s="148">
        <v>0</v>
      </c>
      <c r="D287" s="148">
        <v>0</v>
      </c>
      <c r="E287" s="148">
        <v>0</v>
      </c>
      <c r="F287" s="148">
        <v>0</v>
      </c>
      <c r="G287" s="148">
        <v>0</v>
      </c>
      <c r="H287" s="148">
        <v>0</v>
      </c>
      <c r="I287" s="148">
        <v>0</v>
      </c>
      <c r="J287" s="148">
        <v>0</v>
      </c>
      <c r="K287" s="148">
        <v>0</v>
      </c>
      <c r="L287" s="148">
        <v>0</v>
      </c>
      <c r="M287" s="148">
        <v>0</v>
      </c>
      <c r="N287" s="148">
        <v>0</v>
      </c>
      <c r="O287" s="148">
        <v>0</v>
      </c>
      <c r="P287" s="148">
        <v>0</v>
      </c>
      <c r="Q287" s="148">
        <v>0</v>
      </c>
      <c r="R287" s="148">
        <v>0</v>
      </c>
      <c r="S287" s="148">
        <v>8</v>
      </c>
      <c r="T287" s="148">
        <v>2</v>
      </c>
      <c r="U287" s="148">
        <v>0</v>
      </c>
      <c r="V287" s="148">
        <v>0</v>
      </c>
      <c r="W287" s="148">
        <v>0</v>
      </c>
      <c r="X287" s="148">
        <v>0</v>
      </c>
      <c r="Y287" s="148">
        <v>0</v>
      </c>
      <c r="Z287" s="148">
        <v>0</v>
      </c>
      <c r="AA287" s="148">
        <v>0</v>
      </c>
      <c r="AB287" s="148">
        <v>0</v>
      </c>
      <c r="AC287" s="148">
        <v>0</v>
      </c>
      <c r="AD287" s="148">
        <v>0</v>
      </c>
      <c r="AE287" s="148">
        <v>0</v>
      </c>
      <c r="AF287" s="148">
        <v>0</v>
      </c>
      <c r="AG287" s="148">
        <v>1</v>
      </c>
      <c r="AH287" s="148">
        <v>0</v>
      </c>
      <c r="AI287" s="148">
        <v>0</v>
      </c>
      <c r="AJ287" s="148">
        <v>0</v>
      </c>
      <c r="AK287" s="148">
        <v>0</v>
      </c>
      <c r="AL287" s="148">
        <v>0</v>
      </c>
      <c r="AM287" s="148">
        <v>0</v>
      </c>
      <c r="AN287" s="148">
        <v>1</v>
      </c>
      <c r="AO287" s="148">
        <v>1</v>
      </c>
      <c r="AP287" s="148">
        <v>0</v>
      </c>
    </row>
    <row r="288" spans="1:42" ht="15.6" x14ac:dyDescent="0.3">
      <c r="A288" s="173" t="s">
        <v>784</v>
      </c>
      <c r="B288" s="172">
        <v>3</v>
      </c>
      <c r="C288" s="148">
        <v>0</v>
      </c>
      <c r="D288" s="148">
        <v>0</v>
      </c>
      <c r="E288" s="148">
        <v>0</v>
      </c>
      <c r="F288" s="148">
        <v>0</v>
      </c>
      <c r="G288" s="148">
        <v>0</v>
      </c>
      <c r="H288" s="148">
        <v>0</v>
      </c>
      <c r="I288" s="148">
        <v>0</v>
      </c>
      <c r="J288" s="148">
        <v>0</v>
      </c>
      <c r="K288" s="148">
        <v>0</v>
      </c>
      <c r="L288" s="148">
        <v>0</v>
      </c>
      <c r="M288" s="148">
        <v>0</v>
      </c>
      <c r="N288" s="148">
        <v>0</v>
      </c>
      <c r="O288" s="148">
        <v>0</v>
      </c>
      <c r="P288" s="148">
        <v>0</v>
      </c>
      <c r="Q288" s="148">
        <v>0</v>
      </c>
      <c r="R288" s="148">
        <v>0</v>
      </c>
      <c r="S288" s="148">
        <v>2</v>
      </c>
      <c r="T288" s="148">
        <v>0</v>
      </c>
      <c r="U288" s="148">
        <v>0</v>
      </c>
      <c r="V288" s="148">
        <v>0</v>
      </c>
      <c r="W288" s="148">
        <v>0</v>
      </c>
      <c r="X288" s="148">
        <v>0</v>
      </c>
      <c r="Y288" s="148">
        <v>0</v>
      </c>
      <c r="Z288" s="148">
        <v>0</v>
      </c>
      <c r="AA288" s="148">
        <v>0</v>
      </c>
      <c r="AB288" s="148">
        <v>0</v>
      </c>
      <c r="AC288" s="148">
        <v>0</v>
      </c>
      <c r="AD288" s="148">
        <v>0</v>
      </c>
      <c r="AE288" s="148">
        <v>0</v>
      </c>
      <c r="AF288" s="148">
        <v>0</v>
      </c>
      <c r="AG288" s="148">
        <v>0</v>
      </c>
      <c r="AH288" s="148">
        <v>0</v>
      </c>
      <c r="AI288" s="148">
        <v>0</v>
      </c>
      <c r="AJ288" s="148">
        <v>0</v>
      </c>
      <c r="AK288" s="148">
        <v>0</v>
      </c>
      <c r="AL288" s="148">
        <v>0</v>
      </c>
      <c r="AM288" s="148">
        <v>0</v>
      </c>
      <c r="AN288" s="148">
        <v>0</v>
      </c>
      <c r="AO288" s="148">
        <v>0</v>
      </c>
      <c r="AP288" s="148">
        <v>1</v>
      </c>
    </row>
    <row r="289" spans="1:42" ht="15.6" x14ac:dyDescent="0.3">
      <c r="A289" s="173" t="s">
        <v>785</v>
      </c>
      <c r="B289" s="172">
        <v>0</v>
      </c>
      <c r="C289" s="148">
        <v>0</v>
      </c>
      <c r="D289" s="148">
        <v>0</v>
      </c>
      <c r="E289" s="148">
        <v>0</v>
      </c>
      <c r="F289" s="148">
        <v>0</v>
      </c>
      <c r="G289" s="148">
        <v>0</v>
      </c>
      <c r="H289" s="148">
        <v>0</v>
      </c>
      <c r="I289" s="148">
        <v>0</v>
      </c>
      <c r="J289" s="148">
        <v>0</v>
      </c>
      <c r="K289" s="148">
        <v>0</v>
      </c>
      <c r="L289" s="148">
        <v>0</v>
      </c>
      <c r="M289" s="148">
        <v>0</v>
      </c>
      <c r="N289" s="148">
        <v>0</v>
      </c>
      <c r="O289" s="148">
        <v>0</v>
      </c>
      <c r="P289" s="148">
        <v>0</v>
      </c>
      <c r="Q289" s="148">
        <v>0</v>
      </c>
      <c r="R289" s="148">
        <v>0</v>
      </c>
      <c r="S289" s="148">
        <v>0</v>
      </c>
      <c r="T289" s="148">
        <v>0</v>
      </c>
      <c r="U289" s="148">
        <v>0</v>
      </c>
      <c r="V289" s="148">
        <v>0</v>
      </c>
      <c r="W289" s="148">
        <v>0</v>
      </c>
      <c r="X289" s="148">
        <v>0</v>
      </c>
      <c r="Y289" s="148">
        <v>0</v>
      </c>
      <c r="Z289" s="148">
        <v>0</v>
      </c>
      <c r="AA289" s="148">
        <v>0</v>
      </c>
      <c r="AB289" s="148">
        <v>0</v>
      </c>
      <c r="AC289" s="148">
        <v>0</v>
      </c>
      <c r="AD289" s="148">
        <v>0</v>
      </c>
      <c r="AE289" s="148">
        <v>0</v>
      </c>
      <c r="AF289" s="148">
        <v>0</v>
      </c>
      <c r="AG289" s="148">
        <v>0</v>
      </c>
      <c r="AH289" s="148">
        <v>0</v>
      </c>
      <c r="AI289" s="148">
        <v>0</v>
      </c>
      <c r="AJ289" s="148">
        <v>0</v>
      </c>
      <c r="AK289" s="148">
        <v>0</v>
      </c>
      <c r="AL289" s="148">
        <v>0</v>
      </c>
      <c r="AM289" s="148">
        <v>0</v>
      </c>
      <c r="AN289" s="148">
        <v>0</v>
      </c>
      <c r="AO289" s="148">
        <v>0</v>
      </c>
      <c r="AP289" s="148">
        <v>0</v>
      </c>
    </row>
    <row r="290" spans="1:42" ht="15.6" x14ac:dyDescent="0.3">
      <c r="A290" s="173" t="s">
        <v>786</v>
      </c>
      <c r="B290" s="172">
        <v>0</v>
      </c>
      <c r="C290" s="148">
        <v>0</v>
      </c>
      <c r="D290" s="148">
        <v>0</v>
      </c>
      <c r="E290" s="148">
        <v>0</v>
      </c>
      <c r="F290" s="148">
        <v>0</v>
      </c>
      <c r="G290" s="148">
        <v>0</v>
      </c>
      <c r="H290" s="148">
        <v>0</v>
      </c>
      <c r="I290" s="148">
        <v>0</v>
      </c>
      <c r="J290" s="148">
        <v>0</v>
      </c>
      <c r="K290" s="148">
        <v>0</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c r="AI290" s="148">
        <v>0</v>
      </c>
      <c r="AJ290" s="148">
        <v>0</v>
      </c>
      <c r="AK290" s="148">
        <v>0</v>
      </c>
      <c r="AL290" s="148">
        <v>0</v>
      </c>
      <c r="AM290" s="148">
        <v>0</v>
      </c>
      <c r="AN290" s="148">
        <v>0</v>
      </c>
      <c r="AO290" s="148">
        <v>0</v>
      </c>
      <c r="AP290" s="148">
        <v>0</v>
      </c>
    </row>
    <row r="291" spans="1:42" ht="15.6" x14ac:dyDescent="0.3">
      <c r="A291" s="173" t="s">
        <v>574</v>
      </c>
      <c r="B291" s="172">
        <v>1</v>
      </c>
      <c r="C291" s="148">
        <v>0</v>
      </c>
      <c r="D291" s="148">
        <v>0</v>
      </c>
      <c r="E291" s="148">
        <v>0</v>
      </c>
      <c r="F291" s="148">
        <v>0</v>
      </c>
      <c r="G291" s="148">
        <v>0</v>
      </c>
      <c r="H291" s="148">
        <v>0</v>
      </c>
      <c r="I291" s="148">
        <v>0</v>
      </c>
      <c r="J291" s="148">
        <v>0</v>
      </c>
      <c r="K291" s="148">
        <v>0</v>
      </c>
      <c r="L291" s="148">
        <v>0</v>
      </c>
      <c r="M291" s="148">
        <v>0</v>
      </c>
      <c r="N291" s="148">
        <v>0</v>
      </c>
      <c r="O291" s="148">
        <v>0</v>
      </c>
      <c r="P291" s="148">
        <v>0</v>
      </c>
      <c r="Q291" s="148">
        <v>0</v>
      </c>
      <c r="R291" s="148">
        <v>0</v>
      </c>
      <c r="S291" s="148">
        <v>1</v>
      </c>
      <c r="T291" s="148">
        <v>0</v>
      </c>
      <c r="U291" s="148">
        <v>0</v>
      </c>
      <c r="V291" s="148">
        <v>0</v>
      </c>
      <c r="W291" s="148">
        <v>0</v>
      </c>
      <c r="X291" s="148">
        <v>0</v>
      </c>
      <c r="Y291" s="148">
        <v>0</v>
      </c>
      <c r="Z291" s="148">
        <v>0</v>
      </c>
      <c r="AA291" s="148">
        <v>0</v>
      </c>
      <c r="AB291" s="148">
        <v>0</v>
      </c>
      <c r="AC291" s="148">
        <v>0</v>
      </c>
      <c r="AD291" s="148">
        <v>0</v>
      </c>
      <c r="AE291" s="148">
        <v>0</v>
      </c>
      <c r="AF291" s="148">
        <v>0</v>
      </c>
      <c r="AG291" s="148">
        <v>0</v>
      </c>
      <c r="AH291" s="148">
        <v>0</v>
      </c>
      <c r="AI291" s="148">
        <v>0</v>
      </c>
      <c r="AJ291" s="148">
        <v>0</v>
      </c>
      <c r="AK291" s="148">
        <v>0</v>
      </c>
      <c r="AL291" s="148">
        <v>0</v>
      </c>
      <c r="AM291" s="148">
        <v>0</v>
      </c>
      <c r="AN291" s="148">
        <v>0</v>
      </c>
      <c r="AO291" s="148">
        <v>0</v>
      </c>
      <c r="AP291" s="148">
        <v>0</v>
      </c>
    </row>
    <row r="292" spans="1:42" ht="15.6" x14ac:dyDescent="0.3">
      <c r="A292" s="173" t="s">
        <v>787</v>
      </c>
      <c r="B292" s="172">
        <v>186</v>
      </c>
      <c r="C292" s="148">
        <v>0</v>
      </c>
      <c r="D292" s="148">
        <v>0</v>
      </c>
      <c r="E292" s="148">
        <v>1</v>
      </c>
      <c r="F292" s="148">
        <v>0</v>
      </c>
      <c r="G292" s="148">
        <v>0</v>
      </c>
      <c r="H292" s="148">
        <v>24</v>
      </c>
      <c r="I292" s="148">
        <v>0</v>
      </c>
      <c r="J292" s="148">
        <v>0</v>
      </c>
      <c r="K292" s="148">
        <v>1</v>
      </c>
      <c r="L292" s="148">
        <v>0</v>
      </c>
      <c r="M292" s="148">
        <v>2</v>
      </c>
      <c r="N292" s="148">
        <v>0</v>
      </c>
      <c r="O292" s="148">
        <v>1</v>
      </c>
      <c r="P292" s="148">
        <v>8</v>
      </c>
      <c r="Q292" s="148">
        <v>0</v>
      </c>
      <c r="R292" s="148">
        <v>0</v>
      </c>
      <c r="S292" s="148">
        <v>66</v>
      </c>
      <c r="T292" s="148">
        <v>0</v>
      </c>
      <c r="U292" s="148">
        <v>0</v>
      </c>
      <c r="V292" s="148">
        <v>0</v>
      </c>
      <c r="W292" s="148">
        <v>1</v>
      </c>
      <c r="X292" s="148">
        <v>0</v>
      </c>
      <c r="Y292" s="148">
        <v>0</v>
      </c>
      <c r="Z292" s="148">
        <v>0</v>
      </c>
      <c r="AA292" s="148">
        <v>0</v>
      </c>
      <c r="AB292" s="148">
        <v>0</v>
      </c>
      <c r="AC292" s="148">
        <v>20</v>
      </c>
      <c r="AD292" s="148">
        <v>0</v>
      </c>
      <c r="AE292" s="148">
        <v>2</v>
      </c>
      <c r="AF292" s="148">
        <v>0</v>
      </c>
      <c r="AG292" s="148">
        <v>43</v>
      </c>
      <c r="AH292" s="148">
        <v>8</v>
      </c>
      <c r="AI292" s="148">
        <v>0</v>
      </c>
      <c r="AJ292" s="148">
        <v>0</v>
      </c>
      <c r="AK292" s="148">
        <v>0</v>
      </c>
      <c r="AL292" s="148">
        <v>0</v>
      </c>
      <c r="AM292" s="148">
        <v>1</v>
      </c>
      <c r="AN292" s="148">
        <v>1</v>
      </c>
      <c r="AO292" s="148">
        <v>0</v>
      </c>
      <c r="AP292" s="148">
        <v>7</v>
      </c>
    </row>
    <row r="293" spans="1:42" ht="15.6" x14ac:dyDescent="0.3">
      <c r="A293" s="173" t="s">
        <v>788</v>
      </c>
      <c r="B293" s="172">
        <v>1</v>
      </c>
      <c r="C293" s="148">
        <v>0</v>
      </c>
      <c r="D293" s="148">
        <v>0</v>
      </c>
      <c r="E293" s="148">
        <v>0</v>
      </c>
      <c r="F293" s="148">
        <v>0</v>
      </c>
      <c r="G293" s="148">
        <v>0</v>
      </c>
      <c r="H293" s="148">
        <v>0</v>
      </c>
      <c r="I293" s="148">
        <v>0</v>
      </c>
      <c r="J293" s="148">
        <v>0</v>
      </c>
      <c r="K293" s="148">
        <v>0</v>
      </c>
      <c r="L293" s="148">
        <v>0</v>
      </c>
      <c r="M293" s="148">
        <v>0</v>
      </c>
      <c r="N293" s="148">
        <v>0</v>
      </c>
      <c r="O293" s="148">
        <v>0</v>
      </c>
      <c r="P293" s="148">
        <v>0</v>
      </c>
      <c r="Q293" s="148">
        <v>0</v>
      </c>
      <c r="R293" s="148">
        <v>0</v>
      </c>
      <c r="S293" s="148">
        <v>1</v>
      </c>
      <c r="T293" s="148">
        <v>0</v>
      </c>
      <c r="U293" s="148">
        <v>0</v>
      </c>
      <c r="V293" s="148">
        <v>0</v>
      </c>
      <c r="W293" s="148">
        <v>0</v>
      </c>
      <c r="X293" s="148">
        <v>0</v>
      </c>
      <c r="Y293" s="148">
        <v>0</v>
      </c>
      <c r="Z293" s="148">
        <v>0</v>
      </c>
      <c r="AA293" s="148">
        <v>0</v>
      </c>
      <c r="AB293" s="148">
        <v>0</v>
      </c>
      <c r="AC293" s="148">
        <v>0</v>
      </c>
      <c r="AD293" s="148">
        <v>0</v>
      </c>
      <c r="AE293" s="148">
        <v>0</v>
      </c>
      <c r="AF293" s="148">
        <v>0</v>
      </c>
      <c r="AG293" s="148">
        <v>0</v>
      </c>
      <c r="AH293" s="148">
        <v>0</v>
      </c>
      <c r="AI293" s="148">
        <v>0</v>
      </c>
      <c r="AJ293" s="148">
        <v>0</v>
      </c>
      <c r="AK293" s="148">
        <v>0</v>
      </c>
      <c r="AL293" s="148">
        <v>0</v>
      </c>
      <c r="AM293" s="148">
        <v>0</v>
      </c>
      <c r="AN293" s="148">
        <v>0</v>
      </c>
      <c r="AO293" s="148">
        <v>0</v>
      </c>
      <c r="AP293" s="148">
        <v>0</v>
      </c>
    </row>
    <row r="294" spans="1:42" ht="15.6" x14ac:dyDescent="0.3">
      <c r="A294" s="173" t="s">
        <v>789</v>
      </c>
      <c r="B294" s="172">
        <v>6</v>
      </c>
      <c r="C294" s="148">
        <v>0</v>
      </c>
      <c r="D294" s="148">
        <v>0</v>
      </c>
      <c r="E294" s="148">
        <v>0</v>
      </c>
      <c r="F294" s="148">
        <v>0</v>
      </c>
      <c r="G294" s="148">
        <v>0</v>
      </c>
      <c r="H294" s="148">
        <v>0</v>
      </c>
      <c r="I294" s="148">
        <v>0</v>
      </c>
      <c r="J294" s="148">
        <v>0</v>
      </c>
      <c r="K294" s="148">
        <v>0</v>
      </c>
      <c r="L294" s="148">
        <v>0</v>
      </c>
      <c r="M294" s="148">
        <v>0</v>
      </c>
      <c r="N294" s="148">
        <v>0</v>
      </c>
      <c r="O294" s="148">
        <v>0</v>
      </c>
      <c r="P294" s="148">
        <v>0</v>
      </c>
      <c r="Q294" s="148">
        <v>0</v>
      </c>
      <c r="R294" s="148">
        <v>0</v>
      </c>
      <c r="S294" s="148">
        <v>3</v>
      </c>
      <c r="T294" s="148">
        <v>0</v>
      </c>
      <c r="U294" s="148">
        <v>0</v>
      </c>
      <c r="V294" s="148">
        <v>0</v>
      </c>
      <c r="W294" s="148">
        <v>1</v>
      </c>
      <c r="X294" s="148">
        <v>0</v>
      </c>
      <c r="Y294" s="148">
        <v>0</v>
      </c>
      <c r="Z294" s="148">
        <v>0</v>
      </c>
      <c r="AA294" s="148">
        <v>0</v>
      </c>
      <c r="AB294" s="148">
        <v>0</v>
      </c>
      <c r="AC294" s="148">
        <v>1</v>
      </c>
      <c r="AD294" s="148">
        <v>0</v>
      </c>
      <c r="AE294" s="148">
        <v>0</v>
      </c>
      <c r="AF294" s="148">
        <v>0</v>
      </c>
      <c r="AG294" s="148">
        <v>0</v>
      </c>
      <c r="AH294" s="148">
        <v>0</v>
      </c>
      <c r="AI294" s="148">
        <v>0</v>
      </c>
      <c r="AJ294" s="148">
        <v>0</v>
      </c>
      <c r="AK294" s="148">
        <v>0</v>
      </c>
      <c r="AL294" s="148">
        <v>0</v>
      </c>
      <c r="AM294" s="148">
        <v>0</v>
      </c>
      <c r="AN294" s="148">
        <v>0</v>
      </c>
      <c r="AO294" s="148">
        <v>0</v>
      </c>
      <c r="AP294" s="148">
        <v>1</v>
      </c>
    </row>
    <row r="295" spans="1:42" ht="15.6" x14ac:dyDescent="0.3">
      <c r="A295" s="173" t="s">
        <v>534</v>
      </c>
      <c r="B295" s="172">
        <v>0</v>
      </c>
      <c r="C295" s="148">
        <v>0</v>
      </c>
      <c r="D295" s="148">
        <v>0</v>
      </c>
      <c r="E295" s="148">
        <v>0</v>
      </c>
      <c r="F295" s="148">
        <v>0</v>
      </c>
      <c r="G295" s="148">
        <v>0</v>
      </c>
      <c r="H295" s="148">
        <v>0</v>
      </c>
      <c r="I295" s="148">
        <v>0</v>
      </c>
      <c r="J295" s="148">
        <v>0</v>
      </c>
      <c r="K295" s="148">
        <v>0</v>
      </c>
      <c r="L295" s="148">
        <v>0</v>
      </c>
      <c r="M295" s="148">
        <v>0</v>
      </c>
      <c r="N295" s="148">
        <v>0</v>
      </c>
      <c r="O295" s="148">
        <v>0</v>
      </c>
      <c r="P295" s="148">
        <v>0</v>
      </c>
      <c r="Q295" s="148">
        <v>0</v>
      </c>
      <c r="R295" s="148">
        <v>0</v>
      </c>
      <c r="S295" s="148">
        <v>0</v>
      </c>
      <c r="T295" s="148">
        <v>0</v>
      </c>
      <c r="U295" s="148">
        <v>0</v>
      </c>
      <c r="V295" s="148">
        <v>0</v>
      </c>
      <c r="W295" s="148">
        <v>0</v>
      </c>
      <c r="X295" s="148">
        <v>0</v>
      </c>
      <c r="Y295" s="148">
        <v>0</v>
      </c>
      <c r="Z295" s="148">
        <v>0</v>
      </c>
      <c r="AA295" s="148">
        <v>0</v>
      </c>
      <c r="AB295" s="148">
        <v>0</v>
      </c>
      <c r="AC295" s="148">
        <v>0</v>
      </c>
      <c r="AD295" s="148">
        <v>0</v>
      </c>
      <c r="AE295" s="148">
        <v>0</v>
      </c>
      <c r="AF295" s="148">
        <v>0</v>
      </c>
      <c r="AG295" s="148">
        <v>0</v>
      </c>
      <c r="AH295" s="148">
        <v>0</v>
      </c>
      <c r="AI295" s="148">
        <v>0</v>
      </c>
      <c r="AJ295" s="148">
        <v>0</v>
      </c>
      <c r="AK295" s="148">
        <v>0</v>
      </c>
      <c r="AL295" s="148">
        <v>0</v>
      </c>
      <c r="AM295" s="148">
        <v>0</v>
      </c>
      <c r="AN295" s="148">
        <v>0</v>
      </c>
      <c r="AO295" s="148">
        <v>0</v>
      </c>
      <c r="AP295" s="148">
        <v>0</v>
      </c>
    </row>
    <row r="296" spans="1:42" ht="15.6" x14ac:dyDescent="0.3">
      <c r="A296" s="173" t="s">
        <v>790</v>
      </c>
      <c r="B296" s="172">
        <v>0</v>
      </c>
      <c r="C296" s="148">
        <v>0</v>
      </c>
      <c r="D296" s="148">
        <v>0</v>
      </c>
      <c r="E296" s="148">
        <v>0</v>
      </c>
      <c r="F296" s="148">
        <v>0</v>
      </c>
      <c r="G296" s="148">
        <v>0</v>
      </c>
      <c r="H296" s="148">
        <v>0</v>
      </c>
      <c r="I296" s="148">
        <v>0</v>
      </c>
      <c r="J296" s="148">
        <v>0</v>
      </c>
      <c r="K296" s="148">
        <v>0</v>
      </c>
      <c r="L296" s="148">
        <v>0</v>
      </c>
      <c r="M296" s="148">
        <v>0</v>
      </c>
      <c r="N296" s="148">
        <v>0</v>
      </c>
      <c r="O296" s="148">
        <v>0</v>
      </c>
      <c r="P296" s="148">
        <v>0</v>
      </c>
      <c r="Q296" s="148">
        <v>0</v>
      </c>
      <c r="R296" s="148">
        <v>0</v>
      </c>
      <c r="S296" s="148">
        <v>0</v>
      </c>
      <c r="T296" s="148">
        <v>0</v>
      </c>
      <c r="U296" s="148">
        <v>0</v>
      </c>
      <c r="V296" s="148">
        <v>0</v>
      </c>
      <c r="W296" s="148">
        <v>0</v>
      </c>
      <c r="X296" s="148">
        <v>0</v>
      </c>
      <c r="Y296" s="148">
        <v>0</v>
      </c>
      <c r="Z296" s="148">
        <v>0</v>
      </c>
      <c r="AA296" s="148">
        <v>0</v>
      </c>
      <c r="AB296" s="148">
        <v>0</v>
      </c>
      <c r="AC296" s="148">
        <v>0</v>
      </c>
      <c r="AD296" s="148">
        <v>0</v>
      </c>
      <c r="AE296" s="148">
        <v>0</v>
      </c>
      <c r="AF296" s="148">
        <v>0</v>
      </c>
      <c r="AG296" s="148">
        <v>0</v>
      </c>
      <c r="AH296" s="148">
        <v>0</v>
      </c>
      <c r="AI296" s="148">
        <v>0</v>
      </c>
      <c r="AJ296" s="148">
        <v>0</v>
      </c>
      <c r="AK296" s="148">
        <v>0</v>
      </c>
      <c r="AL296" s="148">
        <v>0</v>
      </c>
      <c r="AM296" s="148">
        <v>0</v>
      </c>
      <c r="AN296" s="148">
        <v>0</v>
      </c>
      <c r="AO296" s="148">
        <v>0</v>
      </c>
      <c r="AP296" s="148">
        <v>0</v>
      </c>
    </row>
    <row r="297" spans="1:42" ht="15.6" x14ac:dyDescent="0.3">
      <c r="A297" s="173" t="s">
        <v>791</v>
      </c>
      <c r="B297" s="172">
        <v>3</v>
      </c>
      <c r="C297" s="148">
        <v>0</v>
      </c>
      <c r="D297" s="148">
        <v>0</v>
      </c>
      <c r="E297" s="148">
        <v>0</v>
      </c>
      <c r="F297" s="148">
        <v>0</v>
      </c>
      <c r="G297" s="148">
        <v>0</v>
      </c>
      <c r="H297" s="148">
        <v>0</v>
      </c>
      <c r="I297" s="148">
        <v>0</v>
      </c>
      <c r="J297" s="148">
        <v>0</v>
      </c>
      <c r="K297" s="148">
        <v>0</v>
      </c>
      <c r="L297" s="148">
        <v>0</v>
      </c>
      <c r="M297" s="148">
        <v>0</v>
      </c>
      <c r="N297" s="148">
        <v>0</v>
      </c>
      <c r="O297" s="148">
        <v>0</v>
      </c>
      <c r="P297" s="148">
        <v>0</v>
      </c>
      <c r="Q297" s="148">
        <v>0</v>
      </c>
      <c r="R297" s="148">
        <v>0</v>
      </c>
      <c r="S297" s="148">
        <v>3</v>
      </c>
      <c r="T297" s="148">
        <v>0</v>
      </c>
      <c r="U297" s="148">
        <v>0</v>
      </c>
      <c r="V297" s="148">
        <v>0</v>
      </c>
      <c r="W297" s="148">
        <v>0</v>
      </c>
      <c r="X297" s="148">
        <v>0</v>
      </c>
      <c r="Y297" s="148">
        <v>0</v>
      </c>
      <c r="Z297" s="148">
        <v>0</v>
      </c>
      <c r="AA297" s="148">
        <v>0</v>
      </c>
      <c r="AB297" s="148">
        <v>0</v>
      </c>
      <c r="AC297" s="148">
        <v>0</v>
      </c>
      <c r="AD297" s="148">
        <v>0</v>
      </c>
      <c r="AE297" s="148">
        <v>0</v>
      </c>
      <c r="AF297" s="148">
        <v>0</v>
      </c>
      <c r="AG297" s="148">
        <v>0</v>
      </c>
      <c r="AH297" s="148">
        <v>0</v>
      </c>
      <c r="AI297" s="148">
        <v>0</v>
      </c>
      <c r="AJ297" s="148">
        <v>0</v>
      </c>
      <c r="AK297" s="148">
        <v>0</v>
      </c>
      <c r="AL297" s="148">
        <v>0</v>
      </c>
      <c r="AM297" s="148">
        <v>0</v>
      </c>
      <c r="AN297" s="148">
        <v>0</v>
      </c>
      <c r="AO297" s="148">
        <v>0</v>
      </c>
      <c r="AP297" s="148">
        <v>0</v>
      </c>
    </row>
    <row r="298" spans="1:42" ht="15.6" x14ac:dyDescent="0.3">
      <c r="A298" s="173" t="s">
        <v>792</v>
      </c>
      <c r="B298" s="172">
        <v>0</v>
      </c>
      <c r="C298" s="148">
        <v>0</v>
      </c>
      <c r="D298" s="148">
        <v>0</v>
      </c>
      <c r="E298" s="148">
        <v>0</v>
      </c>
      <c r="F298" s="148">
        <v>0</v>
      </c>
      <c r="G298" s="148">
        <v>0</v>
      </c>
      <c r="H298" s="148">
        <v>0</v>
      </c>
      <c r="I298" s="148">
        <v>0</v>
      </c>
      <c r="J298" s="148">
        <v>0</v>
      </c>
      <c r="K298" s="148">
        <v>0</v>
      </c>
      <c r="L298" s="148">
        <v>0</v>
      </c>
      <c r="M298" s="148">
        <v>0</v>
      </c>
      <c r="N298" s="148">
        <v>0</v>
      </c>
      <c r="O298" s="148">
        <v>0</v>
      </c>
      <c r="P298" s="148">
        <v>0</v>
      </c>
      <c r="Q298" s="148">
        <v>0</v>
      </c>
      <c r="R298" s="148">
        <v>0</v>
      </c>
      <c r="S298" s="148">
        <v>0</v>
      </c>
      <c r="T298" s="148">
        <v>0</v>
      </c>
      <c r="U298" s="148">
        <v>0</v>
      </c>
      <c r="V298" s="148">
        <v>0</v>
      </c>
      <c r="W298" s="148">
        <v>0</v>
      </c>
      <c r="X298" s="148">
        <v>0</v>
      </c>
      <c r="Y298" s="148">
        <v>0</v>
      </c>
      <c r="Z298" s="148">
        <v>0</v>
      </c>
      <c r="AA298" s="148">
        <v>0</v>
      </c>
      <c r="AB298" s="148">
        <v>0</v>
      </c>
      <c r="AC298" s="148">
        <v>0</v>
      </c>
      <c r="AD298" s="148">
        <v>0</v>
      </c>
      <c r="AE298" s="148">
        <v>0</v>
      </c>
      <c r="AF298" s="148">
        <v>0</v>
      </c>
      <c r="AG298" s="148">
        <v>0</v>
      </c>
      <c r="AH298" s="148">
        <v>0</v>
      </c>
      <c r="AI298" s="148">
        <v>0</v>
      </c>
      <c r="AJ298" s="148">
        <v>0</v>
      </c>
      <c r="AK298" s="148">
        <v>0</v>
      </c>
      <c r="AL298" s="148">
        <v>0</v>
      </c>
      <c r="AM298" s="148">
        <v>0</v>
      </c>
      <c r="AN298" s="148">
        <v>0</v>
      </c>
      <c r="AO298" s="148">
        <v>0</v>
      </c>
      <c r="AP298" s="148">
        <v>0</v>
      </c>
    </row>
    <row r="299" spans="1:42" ht="15.6" x14ac:dyDescent="0.3">
      <c r="A299" s="173" t="s">
        <v>535</v>
      </c>
      <c r="B299" s="172">
        <v>61</v>
      </c>
      <c r="C299" s="148">
        <v>0</v>
      </c>
      <c r="D299" s="148">
        <v>0</v>
      </c>
      <c r="E299" s="148">
        <v>1</v>
      </c>
      <c r="F299" s="148">
        <v>2</v>
      </c>
      <c r="G299" s="148">
        <v>0</v>
      </c>
      <c r="H299" s="148">
        <v>1</v>
      </c>
      <c r="I299" s="148">
        <v>0</v>
      </c>
      <c r="J299" s="148">
        <v>0</v>
      </c>
      <c r="K299" s="148">
        <v>0</v>
      </c>
      <c r="L299" s="148">
        <v>0</v>
      </c>
      <c r="M299" s="148">
        <v>2</v>
      </c>
      <c r="N299" s="148">
        <v>0</v>
      </c>
      <c r="O299" s="148">
        <v>1</v>
      </c>
      <c r="P299" s="148">
        <v>0</v>
      </c>
      <c r="Q299" s="148">
        <v>0</v>
      </c>
      <c r="R299" s="148">
        <v>0</v>
      </c>
      <c r="S299" s="148">
        <v>25</v>
      </c>
      <c r="T299" s="148">
        <v>0</v>
      </c>
      <c r="U299" s="148">
        <v>0</v>
      </c>
      <c r="V299" s="148">
        <v>0</v>
      </c>
      <c r="W299" s="148">
        <v>0</v>
      </c>
      <c r="X299" s="148">
        <v>0</v>
      </c>
      <c r="Y299" s="148">
        <v>0</v>
      </c>
      <c r="Z299" s="148">
        <v>0</v>
      </c>
      <c r="AA299" s="148">
        <v>0</v>
      </c>
      <c r="AB299" s="148">
        <v>0</v>
      </c>
      <c r="AC299" s="148">
        <v>8</v>
      </c>
      <c r="AD299" s="148">
        <v>0</v>
      </c>
      <c r="AE299" s="148">
        <v>0</v>
      </c>
      <c r="AF299" s="148">
        <v>0</v>
      </c>
      <c r="AG299" s="148">
        <v>12</v>
      </c>
      <c r="AH299" s="148">
        <v>2</v>
      </c>
      <c r="AI299" s="148">
        <v>0</v>
      </c>
      <c r="AJ299" s="148">
        <v>0</v>
      </c>
      <c r="AK299" s="148">
        <v>0</v>
      </c>
      <c r="AL299" s="148">
        <v>0</v>
      </c>
      <c r="AM299" s="148">
        <v>4</v>
      </c>
      <c r="AN299" s="148">
        <v>0</v>
      </c>
      <c r="AO299" s="148">
        <v>2</v>
      </c>
      <c r="AP299" s="148">
        <v>1</v>
      </c>
    </row>
    <row r="300" spans="1:42" ht="15.6" x14ac:dyDescent="0.3">
      <c r="A300" s="173" t="s">
        <v>793</v>
      </c>
      <c r="B300" s="172">
        <v>3</v>
      </c>
      <c r="C300" s="148">
        <v>0</v>
      </c>
      <c r="D300" s="148">
        <v>0</v>
      </c>
      <c r="E300" s="148">
        <v>0</v>
      </c>
      <c r="F300" s="148">
        <v>0</v>
      </c>
      <c r="G300" s="148">
        <v>0</v>
      </c>
      <c r="H300" s="148">
        <v>0</v>
      </c>
      <c r="I300" s="148">
        <v>0</v>
      </c>
      <c r="J300" s="148">
        <v>0</v>
      </c>
      <c r="K300" s="148">
        <v>0</v>
      </c>
      <c r="L300" s="148">
        <v>0</v>
      </c>
      <c r="M300" s="148">
        <v>0</v>
      </c>
      <c r="N300" s="148">
        <v>0</v>
      </c>
      <c r="O300" s="148">
        <v>0</v>
      </c>
      <c r="P300" s="148">
        <v>0</v>
      </c>
      <c r="Q300" s="148">
        <v>0</v>
      </c>
      <c r="R300" s="148">
        <v>0</v>
      </c>
      <c r="S300" s="148">
        <v>3</v>
      </c>
      <c r="T300" s="148">
        <v>0</v>
      </c>
      <c r="U300" s="148">
        <v>0</v>
      </c>
      <c r="V300" s="148">
        <v>0</v>
      </c>
      <c r="W300" s="148">
        <v>0</v>
      </c>
      <c r="X300" s="148">
        <v>0</v>
      </c>
      <c r="Y300" s="148">
        <v>0</v>
      </c>
      <c r="Z300" s="148">
        <v>0</v>
      </c>
      <c r="AA300" s="148">
        <v>0</v>
      </c>
      <c r="AB300" s="148">
        <v>0</v>
      </c>
      <c r="AC300" s="148">
        <v>0</v>
      </c>
      <c r="AD300" s="148">
        <v>0</v>
      </c>
      <c r="AE300" s="148">
        <v>0</v>
      </c>
      <c r="AF300" s="148">
        <v>0</v>
      </c>
      <c r="AG300" s="148">
        <v>0</v>
      </c>
      <c r="AH300" s="148">
        <v>0</v>
      </c>
      <c r="AI300" s="148">
        <v>0</v>
      </c>
      <c r="AJ300" s="148">
        <v>0</v>
      </c>
      <c r="AK300" s="148">
        <v>0</v>
      </c>
      <c r="AL300" s="148">
        <v>0</v>
      </c>
      <c r="AM300" s="148">
        <v>0</v>
      </c>
      <c r="AN300" s="148">
        <v>0</v>
      </c>
      <c r="AO300" s="148">
        <v>0</v>
      </c>
      <c r="AP300" s="148">
        <v>0</v>
      </c>
    </row>
    <row r="301" spans="1:42" ht="15.6" x14ac:dyDescent="0.3">
      <c r="A301" s="173" t="s">
        <v>502</v>
      </c>
      <c r="B301" s="172">
        <v>6</v>
      </c>
      <c r="C301" s="148">
        <v>0</v>
      </c>
      <c r="D301" s="148">
        <v>0</v>
      </c>
      <c r="E301" s="148">
        <v>0</v>
      </c>
      <c r="F301" s="148">
        <v>0</v>
      </c>
      <c r="G301" s="148">
        <v>0</v>
      </c>
      <c r="H301" s="148">
        <v>0</v>
      </c>
      <c r="I301" s="148">
        <v>0</v>
      </c>
      <c r="J301" s="148">
        <v>0</v>
      </c>
      <c r="K301" s="148">
        <v>0</v>
      </c>
      <c r="L301" s="148">
        <v>0</v>
      </c>
      <c r="M301" s="148">
        <v>0</v>
      </c>
      <c r="N301" s="148">
        <v>0</v>
      </c>
      <c r="O301" s="148">
        <v>0</v>
      </c>
      <c r="P301" s="148">
        <v>0</v>
      </c>
      <c r="Q301" s="148">
        <v>0</v>
      </c>
      <c r="R301" s="148">
        <v>0</v>
      </c>
      <c r="S301" s="148">
        <v>0</v>
      </c>
      <c r="T301" s="148">
        <v>1</v>
      </c>
      <c r="U301" s="148">
        <v>0</v>
      </c>
      <c r="V301" s="148">
        <v>0</v>
      </c>
      <c r="W301" s="148">
        <v>0</v>
      </c>
      <c r="X301" s="148">
        <v>0</v>
      </c>
      <c r="Y301" s="148">
        <v>0</v>
      </c>
      <c r="Z301" s="148">
        <v>0</v>
      </c>
      <c r="AA301" s="148">
        <v>0</v>
      </c>
      <c r="AB301" s="148">
        <v>0</v>
      </c>
      <c r="AC301" s="148">
        <v>2</v>
      </c>
      <c r="AD301" s="148">
        <v>0</v>
      </c>
      <c r="AE301" s="148">
        <v>0</v>
      </c>
      <c r="AF301" s="148">
        <v>0</v>
      </c>
      <c r="AG301" s="148">
        <v>3</v>
      </c>
      <c r="AH301" s="148">
        <v>0</v>
      </c>
      <c r="AI301" s="148">
        <v>0</v>
      </c>
      <c r="AJ301" s="148">
        <v>0</v>
      </c>
      <c r="AK301" s="148">
        <v>0</v>
      </c>
      <c r="AL301" s="148">
        <v>0</v>
      </c>
      <c r="AM301" s="148">
        <v>0</v>
      </c>
      <c r="AN301" s="148">
        <v>0</v>
      </c>
      <c r="AO301" s="148">
        <v>0</v>
      </c>
      <c r="AP301" s="148">
        <v>0</v>
      </c>
    </row>
    <row r="302" spans="1:42" ht="15.6" x14ac:dyDescent="0.3">
      <c r="A302" s="173" t="s">
        <v>794</v>
      </c>
      <c r="B302" s="172">
        <v>0</v>
      </c>
      <c r="C302" s="148">
        <v>0</v>
      </c>
      <c r="D302" s="148">
        <v>0</v>
      </c>
      <c r="E302" s="148">
        <v>0</v>
      </c>
      <c r="F302" s="148">
        <v>0</v>
      </c>
      <c r="G302" s="148">
        <v>0</v>
      </c>
      <c r="H302" s="148">
        <v>0</v>
      </c>
      <c r="I302" s="148">
        <v>0</v>
      </c>
      <c r="J302" s="148">
        <v>0</v>
      </c>
      <c r="K302" s="148">
        <v>0</v>
      </c>
      <c r="L302" s="148">
        <v>0</v>
      </c>
      <c r="M302" s="148">
        <v>0</v>
      </c>
      <c r="N302" s="148">
        <v>0</v>
      </c>
      <c r="O302" s="148">
        <v>0</v>
      </c>
      <c r="P302" s="148">
        <v>0</v>
      </c>
      <c r="Q302" s="148">
        <v>0</v>
      </c>
      <c r="R302" s="148">
        <v>0</v>
      </c>
      <c r="S302" s="148">
        <v>0</v>
      </c>
      <c r="T302" s="148">
        <v>0</v>
      </c>
      <c r="U302" s="148">
        <v>0</v>
      </c>
      <c r="V302" s="148">
        <v>0</v>
      </c>
      <c r="W302" s="148">
        <v>0</v>
      </c>
      <c r="X302" s="148">
        <v>0</v>
      </c>
      <c r="Y302" s="148">
        <v>0</v>
      </c>
      <c r="Z302" s="148">
        <v>0</v>
      </c>
      <c r="AA302" s="148">
        <v>0</v>
      </c>
      <c r="AB302" s="148">
        <v>0</v>
      </c>
      <c r="AC302" s="148">
        <v>0</v>
      </c>
      <c r="AD302" s="148">
        <v>0</v>
      </c>
      <c r="AE302" s="148">
        <v>0</v>
      </c>
      <c r="AF302" s="148">
        <v>0</v>
      </c>
      <c r="AG302" s="148">
        <v>0</v>
      </c>
      <c r="AH302" s="148">
        <v>0</v>
      </c>
      <c r="AI302" s="148">
        <v>0</v>
      </c>
      <c r="AJ302" s="148">
        <v>0</v>
      </c>
      <c r="AK302" s="148">
        <v>0</v>
      </c>
      <c r="AL302" s="148">
        <v>0</v>
      </c>
      <c r="AM302" s="148">
        <v>0</v>
      </c>
      <c r="AN302" s="148">
        <v>0</v>
      </c>
      <c r="AO302" s="148">
        <v>0</v>
      </c>
      <c r="AP302" s="148">
        <v>0</v>
      </c>
    </row>
    <row r="303" spans="1:42" ht="15.6" x14ac:dyDescent="0.3">
      <c r="A303" s="173" t="s">
        <v>795</v>
      </c>
      <c r="B303" s="172">
        <v>0</v>
      </c>
      <c r="C303" s="148">
        <v>0</v>
      </c>
      <c r="D303" s="148">
        <v>0</v>
      </c>
      <c r="E303" s="148">
        <v>0</v>
      </c>
      <c r="F303" s="148">
        <v>0</v>
      </c>
      <c r="G303" s="148">
        <v>0</v>
      </c>
      <c r="H303" s="148">
        <v>0</v>
      </c>
      <c r="I303" s="148">
        <v>0</v>
      </c>
      <c r="J303" s="148">
        <v>0</v>
      </c>
      <c r="K303" s="148">
        <v>0</v>
      </c>
      <c r="L303" s="148">
        <v>0</v>
      </c>
      <c r="M303" s="148">
        <v>0</v>
      </c>
      <c r="N303" s="148">
        <v>0</v>
      </c>
      <c r="O303" s="148">
        <v>0</v>
      </c>
      <c r="P303" s="148">
        <v>0</v>
      </c>
      <c r="Q303" s="148">
        <v>0</v>
      </c>
      <c r="R303" s="148">
        <v>0</v>
      </c>
      <c r="S303" s="148">
        <v>0</v>
      </c>
      <c r="T303" s="148">
        <v>0</v>
      </c>
      <c r="U303" s="148">
        <v>0</v>
      </c>
      <c r="V303" s="148">
        <v>0</v>
      </c>
      <c r="W303" s="148">
        <v>0</v>
      </c>
      <c r="X303" s="148">
        <v>0</v>
      </c>
      <c r="Y303" s="148">
        <v>0</v>
      </c>
      <c r="Z303" s="148">
        <v>0</v>
      </c>
      <c r="AA303" s="148">
        <v>0</v>
      </c>
      <c r="AB303" s="148">
        <v>0</v>
      </c>
      <c r="AC303" s="148">
        <v>0</v>
      </c>
      <c r="AD303" s="148">
        <v>0</v>
      </c>
      <c r="AE303" s="148">
        <v>0</v>
      </c>
      <c r="AF303" s="148">
        <v>0</v>
      </c>
      <c r="AG303" s="148">
        <v>0</v>
      </c>
      <c r="AH303" s="148">
        <v>0</v>
      </c>
      <c r="AI303" s="148">
        <v>0</v>
      </c>
      <c r="AJ303" s="148">
        <v>0</v>
      </c>
      <c r="AK303" s="148">
        <v>0</v>
      </c>
      <c r="AL303" s="148">
        <v>0</v>
      </c>
      <c r="AM303" s="148">
        <v>0</v>
      </c>
      <c r="AN303" s="148">
        <v>0</v>
      </c>
      <c r="AO303" s="148">
        <v>0</v>
      </c>
      <c r="AP303" s="148">
        <v>0</v>
      </c>
    </row>
    <row r="304" spans="1:42" ht="15.6" x14ac:dyDescent="0.3">
      <c r="A304" s="173" t="s">
        <v>796</v>
      </c>
      <c r="B304" s="172">
        <v>0</v>
      </c>
      <c r="C304" s="148">
        <v>0</v>
      </c>
      <c r="D304" s="148">
        <v>0</v>
      </c>
      <c r="E304" s="148">
        <v>0</v>
      </c>
      <c r="F304" s="148">
        <v>0</v>
      </c>
      <c r="G304" s="148">
        <v>0</v>
      </c>
      <c r="H304" s="148">
        <v>0</v>
      </c>
      <c r="I304" s="148">
        <v>0</v>
      </c>
      <c r="J304" s="148">
        <v>0</v>
      </c>
      <c r="K304" s="148">
        <v>0</v>
      </c>
      <c r="L304" s="148">
        <v>0</v>
      </c>
      <c r="M304" s="148">
        <v>0</v>
      </c>
      <c r="N304" s="148">
        <v>0</v>
      </c>
      <c r="O304" s="148">
        <v>0</v>
      </c>
      <c r="P304" s="148">
        <v>0</v>
      </c>
      <c r="Q304" s="148">
        <v>0</v>
      </c>
      <c r="R304" s="148">
        <v>0</v>
      </c>
      <c r="S304" s="148">
        <v>0</v>
      </c>
      <c r="T304" s="148">
        <v>0</v>
      </c>
      <c r="U304" s="148">
        <v>0</v>
      </c>
      <c r="V304" s="148">
        <v>0</v>
      </c>
      <c r="W304" s="148">
        <v>0</v>
      </c>
      <c r="X304" s="148">
        <v>0</v>
      </c>
      <c r="Y304" s="148">
        <v>0</v>
      </c>
      <c r="Z304" s="148">
        <v>0</v>
      </c>
      <c r="AA304" s="148">
        <v>0</v>
      </c>
      <c r="AB304" s="148">
        <v>0</v>
      </c>
      <c r="AC304" s="148">
        <v>0</v>
      </c>
      <c r="AD304" s="148">
        <v>0</v>
      </c>
      <c r="AE304" s="148">
        <v>0</v>
      </c>
      <c r="AF304" s="148">
        <v>0</v>
      </c>
      <c r="AG304" s="148">
        <v>0</v>
      </c>
      <c r="AH304" s="148">
        <v>0</v>
      </c>
      <c r="AI304" s="148">
        <v>0</v>
      </c>
      <c r="AJ304" s="148">
        <v>0</v>
      </c>
      <c r="AK304" s="148">
        <v>0</v>
      </c>
      <c r="AL304" s="148">
        <v>0</v>
      </c>
      <c r="AM304" s="148">
        <v>0</v>
      </c>
      <c r="AN304" s="148">
        <v>0</v>
      </c>
      <c r="AO304" s="148">
        <v>0</v>
      </c>
      <c r="AP304" s="148">
        <v>0</v>
      </c>
    </row>
    <row r="305" spans="1:42" ht="15.6" x14ac:dyDescent="0.3">
      <c r="A305" s="173" t="s">
        <v>797</v>
      </c>
      <c r="B305" s="172">
        <v>0</v>
      </c>
      <c r="C305" s="148">
        <v>0</v>
      </c>
      <c r="D305" s="148">
        <v>0</v>
      </c>
      <c r="E305" s="148">
        <v>0</v>
      </c>
      <c r="F305" s="148">
        <v>0</v>
      </c>
      <c r="G305" s="148">
        <v>0</v>
      </c>
      <c r="H305" s="148">
        <v>0</v>
      </c>
      <c r="I305" s="148">
        <v>0</v>
      </c>
      <c r="J305" s="148">
        <v>0</v>
      </c>
      <c r="K305" s="148">
        <v>0</v>
      </c>
      <c r="L305" s="148">
        <v>0</v>
      </c>
      <c r="M305" s="148">
        <v>0</v>
      </c>
      <c r="N305" s="148">
        <v>0</v>
      </c>
      <c r="O305" s="148">
        <v>0</v>
      </c>
      <c r="P305" s="148">
        <v>0</v>
      </c>
      <c r="Q305" s="148">
        <v>0</v>
      </c>
      <c r="R305" s="148">
        <v>0</v>
      </c>
      <c r="S305" s="148">
        <v>0</v>
      </c>
      <c r="T305" s="148">
        <v>0</v>
      </c>
      <c r="U305" s="148">
        <v>0</v>
      </c>
      <c r="V305" s="148">
        <v>0</v>
      </c>
      <c r="W305" s="148">
        <v>0</v>
      </c>
      <c r="X305" s="148">
        <v>0</v>
      </c>
      <c r="Y305" s="148">
        <v>0</v>
      </c>
      <c r="Z305" s="148">
        <v>0</v>
      </c>
      <c r="AA305" s="148">
        <v>0</v>
      </c>
      <c r="AB305" s="148">
        <v>0</v>
      </c>
      <c r="AC305" s="148">
        <v>0</v>
      </c>
      <c r="AD305" s="148">
        <v>0</v>
      </c>
      <c r="AE305" s="148">
        <v>0</v>
      </c>
      <c r="AF305" s="148">
        <v>0</v>
      </c>
      <c r="AG305" s="148">
        <v>0</v>
      </c>
      <c r="AH305" s="148">
        <v>0</v>
      </c>
      <c r="AI305" s="148">
        <v>0</v>
      </c>
      <c r="AJ305" s="148">
        <v>0</v>
      </c>
      <c r="AK305" s="148">
        <v>0</v>
      </c>
      <c r="AL305" s="148">
        <v>0</v>
      </c>
      <c r="AM305" s="148">
        <v>0</v>
      </c>
      <c r="AN305" s="148">
        <v>0</v>
      </c>
      <c r="AO305" s="148">
        <v>0</v>
      </c>
      <c r="AP305" s="148">
        <v>0</v>
      </c>
    </row>
    <row r="306" spans="1:42" ht="15.6" x14ac:dyDescent="0.3">
      <c r="A306" s="173" t="s">
        <v>798</v>
      </c>
      <c r="B306" s="172">
        <v>0</v>
      </c>
      <c r="C306" s="148">
        <v>0</v>
      </c>
      <c r="D306" s="148">
        <v>0</v>
      </c>
      <c r="E306" s="148">
        <v>0</v>
      </c>
      <c r="F306" s="148">
        <v>0</v>
      </c>
      <c r="G306" s="148">
        <v>0</v>
      </c>
      <c r="H306" s="148">
        <v>0</v>
      </c>
      <c r="I306" s="148">
        <v>0</v>
      </c>
      <c r="J306" s="148">
        <v>0</v>
      </c>
      <c r="K306" s="148">
        <v>0</v>
      </c>
      <c r="L306" s="148">
        <v>0</v>
      </c>
      <c r="M306" s="148">
        <v>0</v>
      </c>
      <c r="N306" s="148">
        <v>0</v>
      </c>
      <c r="O306" s="148">
        <v>0</v>
      </c>
      <c r="P306" s="148">
        <v>0</v>
      </c>
      <c r="Q306" s="148">
        <v>0</v>
      </c>
      <c r="R306" s="148">
        <v>0</v>
      </c>
      <c r="S306" s="148">
        <v>0</v>
      </c>
      <c r="T306" s="148">
        <v>0</v>
      </c>
      <c r="U306" s="148">
        <v>0</v>
      </c>
      <c r="V306" s="148">
        <v>0</v>
      </c>
      <c r="W306" s="148">
        <v>0</v>
      </c>
      <c r="X306" s="148">
        <v>0</v>
      </c>
      <c r="Y306" s="148">
        <v>0</v>
      </c>
      <c r="Z306" s="148">
        <v>0</v>
      </c>
      <c r="AA306" s="148">
        <v>0</v>
      </c>
      <c r="AB306" s="148">
        <v>0</v>
      </c>
      <c r="AC306" s="148">
        <v>0</v>
      </c>
      <c r="AD306" s="148">
        <v>0</v>
      </c>
      <c r="AE306" s="148">
        <v>0</v>
      </c>
      <c r="AF306" s="148">
        <v>0</v>
      </c>
      <c r="AG306" s="148">
        <v>0</v>
      </c>
      <c r="AH306" s="148">
        <v>0</v>
      </c>
      <c r="AI306" s="148">
        <v>0</v>
      </c>
      <c r="AJ306" s="148">
        <v>0</v>
      </c>
      <c r="AK306" s="148">
        <v>0</v>
      </c>
      <c r="AL306" s="148">
        <v>0</v>
      </c>
      <c r="AM306" s="148">
        <v>0</v>
      </c>
      <c r="AN306" s="148">
        <v>0</v>
      </c>
      <c r="AO306" s="148">
        <v>0</v>
      </c>
      <c r="AP306" s="148">
        <v>0</v>
      </c>
    </row>
    <row r="307" spans="1:42" ht="15.6" x14ac:dyDescent="0.3">
      <c r="A307" s="173" t="s">
        <v>600</v>
      </c>
      <c r="B307" s="172">
        <v>0</v>
      </c>
      <c r="C307" s="148">
        <v>0</v>
      </c>
      <c r="D307" s="148">
        <v>0</v>
      </c>
      <c r="E307" s="148">
        <v>0</v>
      </c>
      <c r="F307" s="148">
        <v>0</v>
      </c>
      <c r="G307" s="148">
        <v>0</v>
      </c>
      <c r="H307" s="148">
        <v>0</v>
      </c>
      <c r="I307" s="148">
        <v>0</v>
      </c>
      <c r="J307" s="148">
        <v>0</v>
      </c>
      <c r="K307" s="148">
        <v>0</v>
      </c>
      <c r="L307" s="148">
        <v>0</v>
      </c>
      <c r="M307" s="148">
        <v>0</v>
      </c>
      <c r="N307" s="148">
        <v>0</v>
      </c>
      <c r="O307" s="148">
        <v>0</v>
      </c>
      <c r="P307" s="148">
        <v>0</v>
      </c>
      <c r="Q307" s="148">
        <v>0</v>
      </c>
      <c r="R307" s="148">
        <v>0</v>
      </c>
      <c r="S307" s="148">
        <v>0</v>
      </c>
      <c r="T307" s="148">
        <v>0</v>
      </c>
      <c r="U307" s="148">
        <v>0</v>
      </c>
      <c r="V307" s="148">
        <v>0</v>
      </c>
      <c r="W307" s="148">
        <v>0</v>
      </c>
      <c r="X307" s="148">
        <v>0</v>
      </c>
      <c r="Y307" s="148">
        <v>0</v>
      </c>
      <c r="Z307" s="148">
        <v>0</v>
      </c>
      <c r="AA307" s="148">
        <v>0</v>
      </c>
      <c r="AB307" s="148">
        <v>0</v>
      </c>
      <c r="AC307" s="148">
        <v>0</v>
      </c>
      <c r="AD307" s="148">
        <v>0</v>
      </c>
      <c r="AE307" s="148">
        <v>0</v>
      </c>
      <c r="AF307" s="148">
        <v>0</v>
      </c>
      <c r="AG307" s="148">
        <v>0</v>
      </c>
      <c r="AH307" s="148">
        <v>0</v>
      </c>
      <c r="AI307" s="148">
        <v>0</v>
      </c>
      <c r="AJ307" s="148">
        <v>0</v>
      </c>
      <c r="AK307" s="148">
        <v>0</v>
      </c>
      <c r="AL307" s="148">
        <v>0</v>
      </c>
      <c r="AM307" s="148">
        <v>0</v>
      </c>
      <c r="AN307" s="148">
        <v>0</v>
      </c>
      <c r="AO307" s="148">
        <v>0</v>
      </c>
      <c r="AP307" s="148">
        <v>0</v>
      </c>
    </row>
    <row r="308" spans="1:42" ht="15.6" x14ac:dyDescent="0.3">
      <c r="A308" s="173" t="s">
        <v>799</v>
      </c>
      <c r="B308" s="172">
        <v>2</v>
      </c>
      <c r="C308" s="148">
        <v>0</v>
      </c>
      <c r="D308" s="148">
        <v>0</v>
      </c>
      <c r="E308" s="148">
        <v>0</v>
      </c>
      <c r="F308" s="148">
        <v>0</v>
      </c>
      <c r="G308" s="148">
        <v>0</v>
      </c>
      <c r="H308" s="148">
        <v>0</v>
      </c>
      <c r="I308" s="148">
        <v>0</v>
      </c>
      <c r="J308" s="148">
        <v>0</v>
      </c>
      <c r="K308" s="148">
        <v>0</v>
      </c>
      <c r="L308" s="148">
        <v>0</v>
      </c>
      <c r="M308" s="148">
        <v>0</v>
      </c>
      <c r="N308" s="148">
        <v>0</v>
      </c>
      <c r="O308" s="148">
        <v>0</v>
      </c>
      <c r="P308" s="148">
        <v>0</v>
      </c>
      <c r="Q308" s="148">
        <v>0</v>
      </c>
      <c r="R308" s="148">
        <v>0</v>
      </c>
      <c r="S308" s="148">
        <v>2</v>
      </c>
      <c r="T308" s="148">
        <v>0</v>
      </c>
      <c r="U308" s="148">
        <v>0</v>
      </c>
      <c r="V308" s="148">
        <v>0</v>
      </c>
      <c r="W308" s="148">
        <v>0</v>
      </c>
      <c r="X308" s="148">
        <v>0</v>
      </c>
      <c r="Y308" s="148">
        <v>0</v>
      </c>
      <c r="Z308" s="148">
        <v>0</v>
      </c>
      <c r="AA308" s="148">
        <v>0</v>
      </c>
      <c r="AB308" s="148">
        <v>0</v>
      </c>
      <c r="AC308" s="148">
        <v>0</v>
      </c>
      <c r="AD308" s="148">
        <v>0</v>
      </c>
      <c r="AE308" s="148">
        <v>0</v>
      </c>
      <c r="AF308" s="148">
        <v>0</v>
      </c>
      <c r="AG308" s="148">
        <v>0</v>
      </c>
      <c r="AH308" s="148">
        <v>0</v>
      </c>
      <c r="AI308" s="148">
        <v>0</v>
      </c>
      <c r="AJ308" s="148">
        <v>0</v>
      </c>
      <c r="AK308" s="148">
        <v>0</v>
      </c>
      <c r="AL308" s="148">
        <v>0</v>
      </c>
      <c r="AM308" s="148">
        <v>0</v>
      </c>
      <c r="AN308" s="148">
        <v>0</v>
      </c>
      <c r="AO308" s="148">
        <v>0</v>
      </c>
      <c r="AP308" s="148">
        <v>0</v>
      </c>
    </row>
    <row r="309" spans="1:42" ht="15.6" x14ac:dyDescent="0.3">
      <c r="A309" s="173" t="s">
        <v>800</v>
      </c>
      <c r="B309" s="172">
        <v>1</v>
      </c>
      <c r="C309" s="148">
        <v>0</v>
      </c>
      <c r="D309" s="148">
        <v>0</v>
      </c>
      <c r="E309" s="148">
        <v>0</v>
      </c>
      <c r="F309" s="148">
        <v>0</v>
      </c>
      <c r="G309" s="148">
        <v>0</v>
      </c>
      <c r="H309" s="148">
        <v>0</v>
      </c>
      <c r="I309" s="148">
        <v>0</v>
      </c>
      <c r="J309" s="148">
        <v>0</v>
      </c>
      <c r="K309" s="148">
        <v>0</v>
      </c>
      <c r="L309" s="148">
        <v>0</v>
      </c>
      <c r="M309" s="148">
        <v>0</v>
      </c>
      <c r="N309" s="148">
        <v>0</v>
      </c>
      <c r="O309" s="148">
        <v>0</v>
      </c>
      <c r="P309" s="148">
        <v>0</v>
      </c>
      <c r="Q309" s="148">
        <v>0</v>
      </c>
      <c r="R309" s="148">
        <v>0</v>
      </c>
      <c r="S309" s="148">
        <v>1</v>
      </c>
      <c r="T309" s="148">
        <v>0</v>
      </c>
      <c r="U309" s="148">
        <v>0</v>
      </c>
      <c r="V309" s="148">
        <v>0</v>
      </c>
      <c r="W309" s="148">
        <v>0</v>
      </c>
      <c r="X309" s="148">
        <v>0</v>
      </c>
      <c r="Y309" s="148">
        <v>0</v>
      </c>
      <c r="Z309" s="148">
        <v>0</v>
      </c>
      <c r="AA309" s="148">
        <v>0</v>
      </c>
      <c r="AB309" s="148">
        <v>0</v>
      </c>
      <c r="AC309" s="148">
        <v>0</v>
      </c>
      <c r="AD309" s="148">
        <v>0</v>
      </c>
      <c r="AE309" s="148">
        <v>0</v>
      </c>
      <c r="AF309" s="148">
        <v>0</v>
      </c>
      <c r="AG309" s="148">
        <v>0</v>
      </c>
      <c r="AH309" s="148">
        <v>0</v>
      </c>
      <c r="AI309" s="148">
        <v>0</v>
      </c>
      <c r="AJ309" s="148">
        <v>0</v>
      </c>
      <c r="AK309" s="148">
        <v>0</v>
      </c>
      <c r="AL309" s="148">
        <v>0</v>
      </c>
      <c r="AM309" s="148">
        <v>0</v>
      </c>
      <c r="AN309" s="148">
        <v>0</v>
      </c>
      <c r="AO309" s="148">
        <v>0</v>
      </c>
      <c r="AP309" s="148">
        <v>0</v>
      </c>
    </row>
    <row r="310" spans="1:42" ht="15.6" x14ac:dyDescent="0.3">
      <c r="A310" s="173" t="s">
        <v>315</v>
      </c>
      <c r="B310" s="172">
        <v>11985</v>
      </c>
      <c r="C310" s="172">
        <v>12</v>
      </c>
      <c r="D310" s="172">
        <v>40</v>
      </c>
      <c r="E310" s="172">
        <v>222</v>
      </c>
      <c r="F310" s="172">
        <v>66</v>
      </c>
      <c r="G310" s="172">
        <v>106</v>
      </c>
      <c r="H310" s="172">
        <v>1149</v>
      </c>
      <c r="I310" s="172">
        <v>3</v>
      </c>
      <c r="J310" s="172">
        <v>141</v>
      </c>
      <c r="K310" s="172">
        <v>27</v>
      </c>
      <c r="L310" s="172">
        <v>11</v>
      </c>
      <c r="M310" s="172">
        <v>79</v>
      </c>
      <c r="N310" s="172">
        <v>0</v>
      </c>
      <c r="O310" s="172">
        <v>79</v>
      </c>
      <c r="P310" s="172">
        <v>101</v>
      </c>
      <c r="Q310" s="172">
        <v>179</v>
      </c>
      <c r="R310" s="172">
        <v>62</v>
      </c>
      <c r="S310" s="172">
        <v>4263</v>
      </c>
      <c r="T310" s="172">
        <v>443</v>
      </c>
      <c r="U310" s="172">
        <v>39</v>
      </c>
      <c r="V310" s="172">
        <v>52</v>
      </c>
      <c r="W310" s="172">
        <v>86</v>
      </c>
      <c r="X310" s="172">
        <v>12</v>
      </c>
      <c r="Y310" s="172">
        <v>66</v>
      </c>
      <c r="Z310" s="172">
        <v>27</v>
      </c>
      <c r="AA310" s="172">
        <v>50</v>
      </c>
      <c r="AB310" s="172">
        <v>24</v>
      </c>
      <c r="AC310" s="172">
        <v>1212</v>
      </c>
      <c r="AD310" s="172">
        <v>39</v>
      </c>
      <c r="AE310" s="172">
        <v>124</v>
      </c>
      <c r="AF310" s="172">
        <v>23</v>
      </c>
      <c r="AG310" s="172">
        <v>1037</v>
      </c>
      <c r="AH310" s="172">
        <v>687</v>
      </c>
      <c r="AI310" s="172">
        <v>56</v>
      </c>
      <c r="AJ310" s="172">
        <v>465</v>
      </c>
      <c r="AK310" s="172">
        <v>9</v>
      </c>
      <c r="AL310" s="172">
        <v>83</v>
      </c>
      <c r="AM310" s="172">
        <v>367</v>
      </c>
      <c r="AN310" s="172">
        <v>99</v>
      </c>
      <c r="AO310" s="172">
        <v>138</v>
      </c>
      <c r="AP310" s="172">
        <v>307</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Washington State Drivers Report Data Set - April 2023</dc:title>
  <dc:creator>Washington State Department of Licensing</dc:creator>
  <cp:lastModifiedBy>Ashley Hunter</cp:lastModifiedBy>
  <cp:lastPrinted>2023-05-10T16:40:58Z</cp:lastPrinted>
  <dcterms:created xsi:type="dcterms:W3CDTF">1998-10-07T20:38:17Z</dcterms:created>
  <dcterms:modified xsi:type="dcterms:W3CDTF">2023-08-24T17:34:33Z</dcterms:modified>
</cp:coreProperties>
</file>