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xr:revisionPtr revIDLastSave="0" documentId="8_{B9359012-9C5E-4381-961C-F0187E049205}" xr6:coauthVersionLast="47" xr6:coauthVersionMax="47" xr10:uidLastSave="{00000000-0000-0000-0000-000000000000}"/>
  <bookViews>
    <workbookView xWindow="-108" yWindow="-108" windowWidth="30936" windowHeight="17040" tabRatio="651" firstSheet="1" activeTab="1"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4" l="1"/>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56" i="24"/>
  <c r="F57" i="24"/>
  <c r="G12" i="19"/>
  <c r="D12" i="19"/>
  <c r="G11" i="19"/>
  <c r="D11" i="19"/>
  <c r="G10" i="19"/>
  <c r="D10" i="19"/>
  <c r="G9" i="19"/>
  <c r="D9" i="19"/>
  <c r="G8" i="19"/>
  <c r="D8" i="19"/>
  <c r="G5" i="19"/>
  <c r="D5" i="19"/>
  <c r="G16" i="19"/>
  <c r="G17" i="19"/>
  <c r="D17" i="19"/>
  <c r="D16" i="19"/>
  <c r="F12" i="19"/>
  <c r="C12" i="19"/>
  <c r="F11" i="19"/>
  <c r="C11" i="19"/>
  <c r="F10" i="19"/>
  <c r="C10" i="19"/>
  <c r="F9" i="19"/>
  <c r="C9" i="19"/>
  <c r="F8" i="19"/>
  <c r="C8" i="19"/>
  <c r="F5" i="19"/>
  <c r="C5" i="19"/>
  <c r="D3"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57" i="18"/>
  <c r="V457" i="18" s="1"/>
  <c r="D457" i="18"/>
  <c r="F457" i="18"/>
  <c r="W457" i="18" s="1"/>
  <c r="H457" i="18"/>
  <c r="J457" i="18"/>
  <c r="L457" i="18"/>
  <c r="N457" i="18"/>
  <c r="P457" i="18"/>
  <c r="R457" i="18"/>
  <c r="T457" i="18"/>
  <c r="AC457" i="18"/>
  <c r="AD457" i="18" s="1"/>
  <c r="AL457" i="18"/>
  <c r="Y457" i="18" l="1"/>
  <c r="X457" i="18"/>
  <c r="AE457" i="18"/>
  <c r="Z457" i="18"/>
  <c r="AG457" i="18"/>
  <c r="AI457" i="18" s="1"/>
  <c r="AJ457" i="18" s="1"/>
  <c r="AK457" i="18" s="1"/>
  <c r="DA470" i="21" l="1"/>
  <c r="DB470" i="21"/>
  <c r="DC470" i="21"/>
  <c r="CD470" i="21"/>
  <c r="CE470" i="21"/>
  <c r="CF470" i="21"/>
  <c r="CG470" i="21"/>
  <c r="CH470" i="21"/>
  <c r="BW470" i="21"/>
  <c r="BX470" i="21"/>
  <c r="BZ470" i="21"/>
  <c r="BS470" i="21"/>
  <c r="BQ470" i="21"/>
  <c r="B456" i="18"/>
  <c r="V456" i="18" s="1"/>
  <c r="F456" i="18"/>
  <c r="W456" i="18" s="1"/>
  <c r="J456" i="18"/>
  <c r="N456" i="18"/>
  <c r="R456" i="18"/>
  <c r="AC456" i="18"/>
  <c r="Z456" i="18" l="1"/>
  <c r="X456" i="18"/>
  <c r="Y456" i="18"/>
  <c r="AG456" i="18"/>
  <c r="AI456" i="18" l="1"/>
  <c r="BW469" i="21"/>
  <c r="BZ469" i="21"/>
  <c r="CD469" i="21"/>
  <c r="CE469" i="21"/>
  <c r="CF469" i="21"/>
  <c r="CG469" i="21"/>
  <c r="CH469" i="21"/>
  <c r="BS469" i="21"/>
  <c r="DC469" i="21" s="1"/>
  <c r="BS471" i="21"/>
  <c r="BQ469" i="21"/>
  <c r="B455" i="18" l="1"/>
  <c r="V455" i="18" s="1"/>
  <c r="F455" i="18"/>
  <c r="J455" i="18"/>
  <c r="N455" i="18"/>
  <c r="R455" i="18"/>
  <c r="AC455" i="18"/>
  <c r="W455" i="18" l="1"/>
  <c r="AG455" i="18"/>
  <c r="AI455" i="18" s="1"/>
  <c r="Z455" i="18"/>
  <c r="Y455" i="18"/>
  <c r="X455" i="18"/>
  <c r="CD468" i="21" l="1"/>
  <c r="CE468" i="21"/>
  <c r="CF468" i="21"/>
  <c r="CG468" i="21"/>
  <c r="CH468" i="21"/>
  <c r="BW468" i="21"/>
  <c r="BZ468" i="21"/>
  <c r="BQ468" i="21"/>
  <c r="BS468" i="21" s="1"/>
  <c r="DC468" i="21" s="1"/>
  <c r="B454" i="18" l="1"/>
  <c r="F454" i="18"/>
  <c r="J454" i="18"/>
  <c r="N454" i="18"/>
  <c r="Y454" i="18" s="1"/>
  <c r="R454" i="18"/>
  <c r="V454" i="18"/>
  <c r="W454" i="18"/>
  <c r="Z454" i="18"/>
  <c r="AC454" i="18"/>
  <c r="X454" i="18" s="1"/>
  <c r="AG454" i="18"/>
  <c r="AI454" i="18"/>
  <c r="BW467" i="21" l="1"/>
  <c r="BZ467" i="21"/>
  <c r="CD467" i="21"/>
  <c r="CE467" i="21"/>
  <c r="CF467" i="21"/>
  <c r="CG467" i="21"/>
  <c r="CH467" i="21"/>
  <c r="BQ467" i="21"/>
  <c r="BS467" i="21" s="1"/>
  <c r="DC467" i="21" l="1"/>
  <c r="B453" i="18"/>
  <c r="F453" i="18"/>
  <c r="J453" i="18"/>
  <c r="N453" i="18"/>
  <c r="R453" i="18"/>
  <c r="AC453" i="18"/>
  <c r="BW466" i="21"/>
  <c r="BZ466" i="21"/>
  <c r="CD466" i="21"/>
  <c r="CE466" i="21"/>
  <c r="CF466" i="21"/>
  <c r="CG466" i="21"/>
  <c r="CH466" i="21"/>
  <c r="BQ466" i="21"/>
  <c r="BS466" i="21" s="1"/>
  <c r="W453" i="18" l="1"/>
  <c r="Y453" i="18"/>
  <c r="X453" i="18"/>
  <c r="Z453" i="18"/>
  <c r="V453" i="18"/>
  <c r="AG453" i="18"/>
  <c r="AI453" i="18" s="1"/>
  <c r="DC466" i="21" l="1"/>
  <c r="B452" i="18" l="1"/>
  <c r="F452" i="18"/>
  <c r="J452" i="18"/>
  <c r="N452" i="18"/>
  <c r="R452" i="18"/>
  <c r="AC452" i="18"/>
  <c r="W452" i="18" l="1"/>
  <c r="V452" i="18"/>
  <c r="Z452" i="18"/>
  <c r="Y452" i="18"/>
  <c r="X452" i="18"/>
  <c r="AG452" i="18"/>
  <c r="AI452" i="18" s="1"/>
  <c r="CD465" i="21"/>
  <c r="CE465" i="21"/>
  <c r="CF465" i="21"/>
  <c r="CG465" i="21"/>
  <c r="CH465" i="21"/>
  <c r="BW465" i="21" l="1"/>
  <c r="BZ465" i="21"/>
  <c r="BQ465" i="21"/>
  <c r="BS465" i="21" s="1"/>
  <c r="DC465" i="21" l="1"/>
  <c r="B451" i="18"/>
  <c r="F451" i="18"/>
  <c r="J451" i="18"/>
  <c r="N451" i="18"/>
  <c r="R451" i="18"/>
  <c r="AC451" i="18"/>
  <c r="BW464" i="21"/>
  <c r="CD464" i="21"/>
  <c r="CE464" i="21"/>
  <c r="CF464" i="21"/>
  <c r="CG464" i="21"/>
  <c r="CH464" i="21"/>
  <c r="BQ464" i="21"/>
  <c r="BS464" i="21" l="1"/>
  <c r="Y451" i="18"/>
  <c r="X451" i="18"/>
  <c r="W451" i="18"/>
  <c r="V451" i="18"/>
  <c r="AG451" i="18"/>
  <c r="Z451" i="18"/>
  <c r="DC464" i="21" l="1"/>
  <c r="B450" i="18"/>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D456" i="18" s="1"/>
  <c r="F445" i="18"/>
  <c r="H456" i="18" s="1"/>
  <c r="J445" i="18"/>
  <c r="L456" i="18" s="1"/>
  <c r="N445" i="18"/>
  <c r="P456" i="18" s="1"/>
  <c r="R445" i="18"/>
  <c r="T456" i="18" s="1"/>
  <c r="AC445" i="18"/>
  <c r="AD456" i="18" s="1"/>
  <c r="BW458" i="21"/>
  <c r="CD458" i="21"/>
  <c r="CE458" i="21"/>
  <c r="CF458" i="21"/>
  <c r="CG458" i="21"/>
  <c r="CH458" i="21"/>
  <c r="BQ458" i="21"/>
  <c r="BS458" i="21" s="1"/>
  <c r="DB469" i="21" s="1"/>
  <c r="DC458" i="21" l="1"/>
  <c r="W445" i="18"/>
  <c r="V445" i="18"/>
  <c r="X445" i="18"/>
  <c r="Z445" i="18"/>
  <c r="Y445" i="18"/>
  <c r="AG445" i="18"/>
  <c r="B444" i="18" l="1"/>
  <c r="F444" i="18"/>
  <c r="J444" i="18"/>
  <c r="N444" i="18"/>
  <c r="R444" i="18"/>
  <c r="AC444" i="18"/>
  <c r="CH457" i="21"/>
  <c r="CG457" i="21"/>
  <c r="CF457" i="21"/>
  <c r="CE457" i="21"/>
  <c r="CD457" i="21"/>
  <c r="BW457" i="21"/>
  <c r="BX469" i="21" s="1"/>
  <c r="BQ457" i="21"/>
  <c r="T455" i="18" l="1"/>
  <c r="L455" i="18"/>
  <c r="AE456" i="18"/>
  <c r="AD455" i="18"/>
  <c r="P455" i="18"/>
  <c r="H455" i="18"/>
  <c r="BS457" i="21"/>
  <c r="DB468" i="21" s="1"/>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E53"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AI451" i="18" l="1"/>
  <c r="BZ464" i="21"/>
  <c r="BZ463" i="21" l="1"/>
  <c r="AI450" i="18"/>
  <c r="BZ462" i="21" l="1"/>
  <c r="AI449" i="18"/>
  <c r="BZ461" i="21" l="1"/>
  <c r="AI448" i="18"/>
  <c r="BZ460" i="21" l="1"/>
  <c r="AI447" i="18"/>
  <c r="AI446" i="18" l="1"/>
  <c r="BZ459" i="21"/>
  <c r="CA470" i="21" s="1"/>
  <c r="BZ456" i="21" l="1"/>
  <c r="BZ458" i="21"/>
  <c r="CA469" i="21" s="1"/>
  <c r="BZ454" i="21"/>
  <c r="BZ457" i="21"/>
  <c r="CA468" i="21" s="1"/>
  <c r="BZ455" i="21"/>
  <c r="CA466" i="21" s="1"/>
  <c r="AI445" i="18" l="1"/>
  <c r="AJ456" i="18" s="1"/>
  <c r="AK456" i="18" s="1"/>
  <c r="AL456" i="18"/>
  <c r="AI444" i="18"/>
  <c r="AJ455" i="18" s="1"/>
  <c r="AK455" i="18" s="1"/>
  <c r="AL455" i="18"/>
  <c r="AI443" i="18"/>
  <c r="AJ454" i="18" s="1"/>
  <c r="AK454" i="18" s="1"/>
  <c r="AL454" i="18"/>
  <c r="AI442" i="18"/>
  <c r="AJ453" i="18" s="1"/>
  <c r="AK453" i="18" s="1"/>
  <c r="AL453" i="18"/>
  <c r="CA467" i="21"/>
  <c r="AI441" i="18"/>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AL113"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28" i="18" l="1"/>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<sst xmlns="http://schemas.openxmlformats.org/spreadsheetml/2006/main" count="2612" uniqueCount="829">
  <si>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</si>
  <si>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</si>
  <si>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</si>
  <si>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</si>
  <si>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</si>
  <si>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</si>
  <si>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</si>
  <si>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</si>
  <si>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</si>
  <si>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</si>
  <si>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</si>
  <si>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</si>
  <si>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</si>
  <si>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</si>
  <si>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</si>
  <si>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</si>
  <si>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</si>
  <si>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</si>
  <si>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</si>
  <si>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</si>
  <si>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</si>
  <si>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</si>
  <si>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</si>
  <si>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</si>
  <si>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</si>
  <si>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</si>
  <si>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</si>
  <si>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</si>
  <si>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</si>
  <si>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</si>
  <si>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</si>
  <si>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</si>
  <si>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</si>
  <si>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</si>
  <si>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</si>
  <si>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</si>
  <si>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</si>
  <si>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</si>
  <si>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</si>
  <si>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</si>
  <si>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</si>
  <si>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</si>
  <si>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</si>
  <si>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</si>
  <si>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</si>
  <si>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</si>
  <si>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</si>
  <si>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</si>
  <si>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</si>
  <si>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</si>
  <si>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</si>
  <si>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</si>
  <si>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</si>
  <si>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</si>
  <si>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</si>
  <si>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</si>
  <si>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</si>
  <si>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</si>
  <si>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</si>
  <si>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</si>
  <si>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</si>
  <si>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</si>
  <si>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</si>
  <si>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</si>
  <si>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</si>
  <si>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</si>
  <si>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</si>
  <si>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</si>
  <si>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</si>
  <si>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</si>
  <si>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</si>
  <si>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</si>
  <si>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</si>
  <si>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</si>
  <si>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</si>
  <si>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</si>
  <si>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</si>
  <si>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</si>
  <si>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</si>
  <si>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</si>
  <si>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</si>
  <si>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</si>
  <si>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</si>
  <si>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</si>
  <si>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</si>
  <si>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</si>
  <si>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</si>
  <si>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</si>
  <si>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</si>
  <si>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</si>
  <si>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</si>
  <si>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</si>
  <si>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</si>
  <si>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</si>
  <si>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</si>
  <si>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</si>
  <si>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</si>
  <si>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</si>
  <si>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</si>
  <si>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</si>
  <si>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</si>
  <si>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</si>
  <si>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</si>
  <si>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</si>
  <si>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</si>
  <si>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</si>
  <si>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</si>
  <si>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</si>
  <si>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</si>
  <si>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</si>
  <si>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</si>
  <si>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</si>
  <si>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</si>
  <si>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</si>
  <si>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</si>
  <si>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</si>
  <si>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</si>
  <si>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</si>
  <si>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</si>
  <si>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</si>
  <si>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</si>
  <si>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</si>
  <si>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</si>
  <si>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</si>
  <si>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</si>
  <si>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</si>
  <si>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</si>
  <si>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</si>
  <si>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</si>
  <si>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</si>
  <si>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</si>
  <si>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</si>
  <si>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</si>
  <si>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</si>
  <si>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</si>
  <si>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</si>
  <si>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</si>
  <si>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</si>
  <si>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</si>
  <si>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</si>
  <si>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</si>
  <si>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</si>
  <si>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</si>
  <si>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</si>
  <si>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</si>
  <si>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</si>
  <si>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</si>
  <si>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</si>
  <si>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</si>
  <si>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</si>
  <si>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</si>
  <si>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</si>
  <si>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</si>
  <si>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</si>
  <si>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</si>
  <si>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</si>
  <si>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</si>
  <si>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</si>
  <si>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</si>
  <si>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</si>
  <si>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</si>
  <si>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</si>
  <si>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</si>
  <si>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</si>
  <si>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</si>
  <si>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</si>
  <si>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</si>
  <si>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</si>
  <si>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</si>
  <si>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</si>
  <si>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</si>
  <si>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</si>
  <si>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</si>
  <si>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</si>
  <si>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</si>
  <si>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</si>
  <si>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</si>
  <si>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</si>
  <si>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</si>
  <si>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</si>
  <si>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</si>
  <si>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</si>
  <si>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</si>
  <si>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</si>
  <si>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</si>
  <si>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</si>
  <si>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</si>
  <si>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</si>
  <si>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</si>
  <si>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</si>
  <si>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</si>
  <si>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</si>
  <si>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</si>
  <si>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</si>
  <si>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</si>
  <si>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</si>
  <si>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</si>
  <si>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</si>
  <si>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</si>
  <si>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</si>
  <si>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</si>
  <si>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</si>
  <si>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</si>
  <si>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</si>
  <si>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</si>
  <si>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</si>
  <si>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</si>
  <si>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</si>
  <si>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</si>
  <si>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</si>
  <si>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</si>
  <si>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</si>
  <si>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</si>
  <si>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</si>
  <si>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</si>
  <si>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</si>
  <si>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</si>
  <si>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</si>
  <si>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</si>
  <si>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</si>
  <si>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</si>
  <si>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</si>
  <si>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</si>
  <si>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</si>
  <si>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</si>
  <si>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</si>
  <si>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</si>
  <si>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</si>
  <si>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</si>
  <si>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</si>
  <si>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</si>
  <si>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</si>
  <si>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</si>
  <si>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</si>
  <si>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</si>
  <si>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</si>
  <si>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</si>
  <si>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</si>
  <si>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</si>
  <si>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</si>
  <si>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</si>
  <si>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</si>
  <si>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</si>
  <si>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</si>
  <si>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</si>
  <si>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</si>
  <si>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</si>
  <si>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</si>
  <si>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</si>
  <si>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</si>
  <si>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</si>
  <si>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</si>
  <si>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</si>
  <si>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</si>
  <si>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</si>
  <si>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</si>
  <si>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</si>
  <si>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</si>
  <si>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</si>
  <si>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</si>
  <si>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</si>
  <si>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</si>
  <si>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</si>
  <si>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</si>
  <si>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</si>
  <si>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</si>
  <si>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</si>
  <si>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</si>
  <si>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</si>
  <si>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</si>
  <si>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</si>
  <si>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</si>
  <si>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</si>
  <si>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</si>
  <si>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</si>
  <si>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</si>
  <si>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</si>
  <si>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</si>
  <si>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</si>
  <si>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</si>
  <si>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</si>
  <si>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</si>
  <si>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</si>
  <si>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</si>
  <si>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</si>
  <si>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</si>
  <si>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</si>
  <si>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</si>
  <si>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</si>
  <si>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</si>
  <si>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</si>
  <si>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</si>
  <si>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</si>
  <si>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</si>
  <si>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</si>
  <si>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</si>
  <si>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</si>
  <si>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</si>
  <si>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</si>
  <si>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</si>
  <si>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</si>
  <si>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</si>
  <si>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</si>
  <si>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</si>
  <si>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</si>
  <si>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</si>
  <si>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</si>
  <si>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</si>
  <si>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</si>
  <si>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</si>
  <si>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</si>
  <si>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</si>
  <si>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</si>
  <si>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</si>
  <si>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</si>
  <si>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</si>
  <si>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</si>
  <si>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</si>
  <si>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</si>
  <si>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</si>
  <si>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</si>
  <si>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</si>
  <si>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</si>
  <si>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</si>
  <si>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</si>
  <si>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</si>
  <si>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</si>
  <si>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</si>
  <si>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</si>
  <si>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</si>
  <si>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</si>
  <si>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</si>
  <si>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</si>
  <si>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</si>
  <si>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</si>
  <si>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</si>
  <si>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</si>
  <si>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</si>
  <si>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</si>
  <si>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</si>
  <si>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</si>
  <si>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</si>
  <si>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</si>
  <si>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</si>
  <si>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</si>
  <si>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</si>
  <si>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</si>
  <si>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</si>
  <si>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</si>
  <si>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</si>
  <si>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</si>
  <si>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</si>
  <si>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</si>
  <si>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</si>
  <si>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</si>
  <si>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</si>
  <si>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</si>
  <si>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</si>
  <si>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</si>
  <si>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</si>
  <si>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</si>
  <si>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</si>
  <si>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</si>
  <si>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</si>
  <si>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</si>
  <si>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</si>
  <si>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</si>
  <si>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</si>
  <si>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</si>
  <si>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</si>
  <si>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</si>
  <si>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</si>
  <si>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</si>
  <si>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</si>
  <si>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</si>
  <si>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</si>
  <si>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</si>
  <si>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</si>
  <si>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</si>
  <si>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</si>
  <si>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</si>
  <si>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</si>
  <si>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</si>
  <si>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</si>
  <si>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</si>
  <si>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</si>
  <si>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</si>
  <si>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</si>
  <si>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</si>
  <si>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</si>
  <si>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</si>
  <si>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</si>
  <si>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</si>
  <si>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</si>
  <si>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</si>
  <si>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</si>
  <si>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</si>
  <si>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</si>
  <si>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</si>
  <si>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</si>
  <si>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</si>
  <si>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</si>
  <si>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</si>
  <si>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</si>
  <si>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</si>
  <si>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</si>
  <si>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</si>
  <si>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</si>
  <si>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</si>
  <si>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</si>
  <si>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</si>
  <si>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</si>
  <si>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</si>
  <si>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</si>
  <si>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</si>
  <si>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</si>
  <si>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</si>
  <si>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</si>
  <si>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</si>
  <si>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</si>
  <si>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</si>
  <si>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</si>
  <si>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</si>
  <si>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</si>
  <si>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</si>
  <si>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</si>
  <si>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</si>
  <si>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</si>
  <si>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</si>
  <si>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</si>
  <si>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</si>
  <si>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</si>
  <si>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</si>
  <si>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</si>
  <si>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</si>
  <si>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</si>
  <si>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</si>
  <si>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</si>
  <si>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</si>
  <si>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</si>
  <si>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</si>
  <si>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</si>
  <si>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</si>
  <si>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</si>
  <si>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</si>
  <si>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</si>
  <si>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</si>
  <si>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</si>
  <si>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</si>
  <si>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</si>
  <si>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</si>
  <si>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</si>
  <si>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</si>
  <si>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</si>
  <si>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</si>
  <si>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</si>
  <si>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</si>
  <si>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</si>
  <si>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</si>
  <si>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</si>
  <si>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</si>
  <si>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</si>
  <si>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</si>
  <si>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</si>
  <si>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</si>
  <si>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</si>
  <si>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</si>
  <si>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</si>
  <si>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</si>
  <si>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</si>
  <si>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</si>
  <si>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</si>
  <si>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</si>
  <si>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</si>
  <si>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</si>
  <si>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</si>
  <si>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</si>
  <si>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</si>
  <si>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</si>
  <si>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</si>
  <si>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</si>
  <si>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</si>
  <si>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</si>
  <si>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</si>
  <si>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</si>
  <si>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</si>
  <si>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</si>
  <si>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</si>
  <si>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</si>
  <si>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</si>
  <si>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</si>
  <si>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</si>
  <si>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</si>
  <si>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</si>
  <si>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</si>
  <si>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</si>
  <si>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</si>
  <si>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</si>
  <si>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</si>
  <si>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</si>
  <si>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</si>
  <si>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</si>
  <si>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</si>
  <si>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</si>
  <si>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</si>
  <si>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</si>
  <si>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</si>
  <si>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</si>
  <si>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</si>
  <si>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</si>
  <si>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</si>
  <si>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</si>
  <si>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</si>
  <si>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</si>
  <si>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</si>
  <si>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</si>
  <si>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</si>
  <si>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</si>
  <si>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</si>
  <si>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</si>
  <si>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</si>
  <si>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</si>
  <si>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</si>
  <si>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</si>
  <si>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</si>
  <si>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</si>
  <si>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</si>
  <si>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</si>
  <si>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</si>
  <si>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</si>
  <si>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</si>
  <si>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</si>
  <si>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</si>
  <si>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</si>
  <si>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</si>
  <si>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</si>
  <si>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</si>
  <si>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</si>
  <si>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</si>
  <si>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</si>
  <si>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</si>
  <si>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</si>
  <si>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</si>
  <si>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</si>
  <si>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</si>
  <si>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</si>
  <si>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</si>
  <si>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</si>
  <si>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</si>
  <si>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</si>
  <si>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</si>
  <si>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</si>
  <si>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</si>
  <si>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</si>
  <si>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</si>
  <si>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</si>
  <si>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</si>
  <si>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</si>
  <si>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</si>
  <si>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</si>
  <si>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</si>
  <si>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</si>
  <si>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</si>
  <si>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</si>
  <si>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</si>
  <si>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</si>
  <si>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</si>
  <si>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</si>
  <si>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</si>
  <si>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</si>
  <si>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</si>
  <si>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</si>
  <si>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</si>
  <si>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</si>
  <si>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</si>
  <si>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</si>
  <si>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</si>
  <si>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</si>
  <si>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</si>
  <si>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</si>
  <si>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</si>
  <si>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</si>
  <si>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</si>
  <si>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</si>
  <si>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</si>
  <si>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</si>
  <si>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</si>
  <si>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</si>
  <si>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</si>
  <si>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</si>
  <si>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</si>
  <si>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</si>
  <si>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</si>
  <si>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</si>
  <si>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</si>
  <si>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</si>
  <si>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</si>
  <si>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</si>
  <si>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</si>
  <si>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</si>
  <si>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</si>
  <si>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</si>
  <si>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</si>
  <si>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</si>
  <si>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</si>
  <si>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</si>
  <si>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</si>
  <si>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</si>
  <si>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</si>
  <si>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</si>
  <si>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</si>
  <si>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</si>
  <si>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</si>
  <si>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</si>
  <si>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</si>
  <si>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</si>
  <si>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</si>
  <si>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</si>
  <si>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</si>
  <si>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</si>
  <si>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</si>
  <si>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</si>
  <si>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</si>
  <si>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</si>
  <si>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</si>
  <si>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</si>
  <si>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</si>
  <si>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</si>
  <si>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</si>
  <si>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</si>
  <si>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</si>
  <si>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</si>
  <si>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</si>
  <si>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</si>
  <si>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</si>
  <si>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</si>
  <si>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</si>
  <si>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</si>
  <si>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</si>
  <si>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</si>
  <si>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</si>
  <si>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</si>
  <si>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</si>
  <si>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</si>
  <si>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</si>
  <si>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</si>
  <si>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</si>
  <si>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</si>
  <si>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</si>
  <si>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</si>
  <si>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</si>
  <si>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</si>
  <si>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</si>
  <si>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</si>
  <si>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</si>
  <si>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</si>
  <si>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</si>
  <si>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</si>
  <si>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</si>
  <si>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</si>
  <si>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</si>
  <si>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</si>
  <si>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</si>
  <si>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</si>
  <si>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</si>
  <si>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</si>
  <si>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</si>
  <si>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</si>
  <si>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</si>
  <si>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</si>
  <si>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</si>
  <si>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</si>
  <si>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</si>
  <si>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</si>
  <si>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</si>
  <si>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</si>
  <si>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</si>
  <si>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</si>
  <si>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</si>
  <si>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</si>
  <si>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</si>
  <si>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</si>
  <si>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</si>
  <si>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</si>
  <si>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</si>
  <si>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</si>
  <si>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</si>
  <si>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</si>
  <si>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</si>
  <si>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</si>
  <si>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</si>
  <si>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</si>
  <si>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</si>
  <si>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</si>
  <si>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</si>
  <si>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</si>
  <si>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</si>
  <si>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</si>
  <si>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</si>
  <si>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</si>
  <si>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</si>
  <si>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</si>
  <si>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</si>
  <si>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</si>
  <si>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</si>
  <si>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</si>
  <si>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</si>
  <si>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</si>
  <si>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</si>
  <si>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</si>
  <si>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</si>
  <si>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</si>
  <si>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</si>
  <si>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</si>
  <si>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</si>
  <si>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</si>
  <si>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</si>
  <si>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</si>
  <si>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</si>
  <si>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</si>
  <si>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</si>
  <si>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</si>
  <si>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</si>
  <si>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</si>
  <si>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</si>
  <si>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</si>
  <si>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</si>
  <si>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</si>
  <si>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</si>
  <si>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</si>
  <si>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</si>
  <si>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</si>
  <si>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</si>
  <si>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</si>
  <si>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</si>
  <si>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</si>
  <si>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</si>
  <si>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</si>
  <si>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</si>
  <si>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</si>
  <si>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</si>
  <si>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</si>
  <si>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</si>
  <si>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</si>
  <si>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</si>
  <si>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</si>
  <si>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</si>
  <si>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</si>
  <si>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</si>
  <si>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</si>
  <si>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</si>
  <si>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</si>
  <si>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</si>
  <si>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</si>
  <si>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</si>
  <si>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</si>
  <si>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</si>
  <si>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</si>
  <si>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</si>
  <si>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</si>
  <si>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</si>
  <si>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</si>
  <si>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</si>
  <si>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</si>
  <si>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</si>
  <si>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</si>
  <si>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</si>
  <si>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</si>
  <si>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</si>
  <si>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</si>
  <si>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</si>
  <si>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</si>
  <si>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</si>
  <si>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</si>
  <si>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</si>
  <si>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</si>
  <si>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</si>
  <si>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</si>
  <si>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</si>
  <si>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</si>
  <si>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</si>
  <si>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</si>
  <si>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</si>
  <si>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</si>
  <si>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</si>
  <si>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</si>
  <si>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</si>
  <si>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</si>
  <si>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</si>
  <si>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</si>
  <si>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</si>
  <si>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</si>
  <si>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</si>
  <si>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</si>
  <si>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</si>
  <si>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</si>
  <si>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</si>
  <si>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</si>
  <si>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</si>
  <si>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</si>
  <si>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</si>
  <si>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</si>
  <si>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</si>
  <si>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</si>
  <si>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</si>
  <si>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</si>
  <si>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</si>
  <si>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</si>
  <si>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</si>
  <si>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</si>
  <si>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</si>
  <si>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</si>
  <si>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</si>
  <si>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</si>
  <si>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</si>
  <si>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</si>
  <si>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</si>
  <si>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</si>
  <si>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</si>
  <si>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</si>
  <si>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</si>
  <si>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</si>
  <si>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</si>
  <si>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</si>
  <si>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</si>
  <si>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</si>
  <si>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</si>
  <si>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May 2021 Totals by Location Moved From, and By County Moved To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</si>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</sst>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4">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xr:uid="{00000000-0005-0000-0000-000002000000}"/>
    <cellStyle name="Normal 2 2" xfId="4" xr:uid="{00000000-0005-0000-0000-00000300000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26630.5</c:v>
                </c:pt>
                <c:pt idx="1">
                  <c:v>128810.5</c:v>
                </c:pt>
                <c:pt idx="2">
                  <c:v>191869</c:v>
                </c:pt>
                <c:pt idx="3">
                  <c:v>25461.5</c:v>
                </c:pt>
                <c:pt idx="4">
                  <c:v>1131737.5</c:v>
                </c:pt>
                <c:pt idx="5">
                  <c:v>155360</c:v>
                </c:pt>
                <c:pt idx="6">
                  <c:v>25890</c:v>
                </c:pt>
                <c:pt idx="7">
                  <c:v>5684.5</c:v>
                </c:pt>
                <c:pt idx="8">
                  <c:v>167054</c:v>
                </c:pt>
                <c:pt idx="9">
                  <c:v>76867</c:v>
                </c:pt>
                <c:pt idx="10">
                  <c:v>85413.5</c:v>
                </c:pt>
                <c:pt idx="11">
                  <c:v>207155.5</c:v>
                </c:pt>
                <c:pt idx="12">
                  <c:v>112292.5</c:v>
                </c:pt>
                <c:pt idx="13">
                  <c:v>42934</c:v>
                </c:pt>
                <c:pt idx="14">
                  <c:v>33135.5</c:v>
                </c:pt>
                <c:pt idx="15">
                  <c:v>44393.5</c:v>
                </c:pt>
                <c:pt idx="16">
                  <c:v>21055</c:v>
                </c:pt>
                <c:pt idx="17">
                  <c:v>32560.5</c:v>
                </c:pt>
                <c:pt idx="18">
                  <c:v>12379.5</c:v>
                </c:pt>
                <c:pt idx="19">
                  <c:v>43412</c:v>
                </c:pt>
                <c:pt idx="20">
                  <c:v>53636</c:v>
                </c:pt>
                <c:pt idx="21">
                  <c:v>89839</c:v>
                </c:pt>
                <c:pt idx="22">
                  <c:v>71383.5</c:v>
                </c:pt>
                <c:pt idx="23">
                  <c:v>14221</c:v>
                </c:pt>
                <c:pt idx="24">
                  <c:v>55175</c:v>
                </c:pt>
                <c:pt idx="25">
                  <c:v>115443</c:v>
                </c:pt>
                <c:pt idx="26">
                  <c:v>25484.5</c:v>
                </c:pt>
                <c:pt idx="27">
                  <c:v>109251</c:v>
                </c:pt>
                <c:pt idx="28">
                  <c:v>13357.5</c:v>
                </c:pt>
                <c:pt idx="29">
                  <c:v>47396</c:v>
                </c:pt>
                <c:pt idx="30">
                  <c:v>44921</c:v>
                </c:pt>
                <c:pt idx="31">
                  <c:v>101735</c:v>
                </c:pt>
                <c:pt idx="32">
                  <c:v>72730.5</c:v>
                </c:pt>
                <c:pt idx="33">
                  <c:v>21007.5</c:v>
                </c:pt>
                <c:pt idx="34">
                  <c:v>71179.5</c:v>
                </c:pt>
                <c:pt idx="35">
                  <c:v>41446</c:v>
                </c:pt>
                <c:pt idx="36">
                  <c:v>652219</c:v>
                </c:pt>
                <c:pt idx="37">
                  <c:v>63671.5</c:v>
                </c:pt>
                <c:pt idx="38">
                  <c:v>7058</c:v>
                </c:pt>
                <c:pt idx="39">
                  <c:v>29771.5</c:v>
                </c:pt>
                <c:pt idx="40">
                  <c:v>18156.5</c:v>
                </c:pt>
                <c:pt idx="41">
                  <c:v>46795.5</c:v>
                </c:pt>
                <c:pt idx="42">
                  <c:v>256517</c:v>
                </c:pt>
                <c:pt idx="43">
                  <c:v>96988.5</c:v>
                </c:pt>
                <c:pt idx="44">
                  <c:v>7883</c:v>
                </c:pt>
                <c:pt idx="45">
                  <c:v>85985</c:v>
                </c:pt>
                <c:pt idx="46">
                  <c:v>6662.5</c:v>
                </c:pt>
                <c:pt idx="47">
                  <c:v>54595.5</c:v>
                </c:pt>
                <c:pt idx="48">
                  <c:v>25927</c:v>
                </c:pt>
                <c:pt idx="49">
                  <c:v>8882</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+Charts'!$B$208:$B$470</c:f>
              <c:strCache>
                <c:ptCount val="26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strCache>
            </c:strRef>
          </c:cat>
          <c:val>
            <c:numRef>
              <c:f>'From State&amp;Country +Charts'!$BW$208:$BW$470</c:f>
              <c:numCache>
                <c:formatCode>General_)</c:formatCode>
                <c:ptCount val="263"/>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9"/>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+Charts'!$B$208:$B$470</c:f>
              <c:strCache>
                <c:ptCount val="26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strCache>
            </c:strRef>
          </c:cat>
          <c:val>
            <c:numRef>
              <c:f>'From State&amp;Country +Charts'!$BX$208:$BX$470</c:f>
              <c:numCache>
                <c:formatCode>0.0%</c:formatCode>
                <c:ptCount val="263"/>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9"/>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+Charts'!$B$208:$B$470</c:f>
              <c:strCache>
                <c:ptCount val="26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strCache>
            </c:strRef>
          </c:cat>
          <c:val>
            <c:numRef>
              <c:f>'From State&amp;Country +Charts'!$CD$208:$CD$470</c:f>
              <c:numCache>
                <c:formatCode>General_)</c:formatCode>
                <c:ptCount val="263"/>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numCache>
            </c:numRef>
          </c:val>
          <c:smooth val="0"/>
          <c:extLs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+Charts'!$B$208:$B$470</c:f>
              <c:strCache>
                <c:ptCount val="26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strCache>
            </c:strRef>
          </c:cat>
          <c:val>
            <c:numRef>
              <c:f>'From State&amp;Country +Charts'!$CE$208:$CE$470</c:f>
              <c:numCache>
                <c:formatCode>General_)</c:formatCode>
                <c:ptCount val="263"/>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numCache>
            </c:numRef>
          </c:val>
          <c:smooth val="0"/>
          <c:extLs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+Charts'!$B$208:$B$470</c:f>
              <c:strCache>
                <c:ptCount val="26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strCache>
            </c:strRef>
          </c:cat>
          <c:val>
            <c:numRef>
              <c:f>'From State&amp;Country +Charts'!$CF$208:$CF$470</c:f>
              <c:numCache>
                <c:formatCode>General_)</c:formatCode>
                <c:ptCount val="263"/>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numCache>
            </c:numRef>
          </c:val>
          <c:smooth val="0"/>
          <c:extLs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+Charts'!$B$208:$B$470</c:f>
              <c:strCache>
                <c:ptCount val="26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strCache>
            </c:strRef>
          </c:cat>
          <c:val>
            <c:numRef>
              <c:f>'From State&amp;Country +Charts'!$CG$208:$CG$470</c:f>
              <c:numCache>
                <c:formatCode>General_)</c:formatCode>
                <c:ptCount val="263"/>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numCache>
            </c:numRef>
          </c:val>
          <c:smooth val="0"/>
          <c:extLs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+Charts'!$B$208:$B$470</c:f>
              <c:strCache>
                <c:ptCount val="26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strCache>
            </c:strRef>
          </c:cat>
          <c:val>
            <c:numRef>
              <c:f>'From State&amp;Country +Charts'!$CH$208:$CH$470</c:f>
              <c:numCache>
                <c:formatCode>General_)</c:formatCode>
                <c:ptCount val="263"/>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9"/>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Data'!A$457</f>
        <v>44317</v>
      </c>
      <c r="E3" s="102"/>
      <c r="F3" s="103"/>
      <c r="G3" s="104" t="s">
        <v>631</v>
      </c>
      <c r="H3" s="105">
        <f>D3</f>
        <v>44317</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Data'!AG$457</f>
        <v>13349</v>
      </c>
      <c r="D5" s="95">
        <f>'OSDR Data'!AC$445</f>
        <v>23</v>
      </c>
      <c r="E5" s="149" t="s">
        <v>828</v>
      </c>
      <c r="F5" s="97">
        <f>'OSDR Data'!AD$457</f>
        <v>143052</v>
      </c>
      <c r="G5" s="95">
        <f>'OSDR Data'!AD$445</f>
        <v>135821</v>
      </c>
      <c r="H5" s="98">
        <f>ROUND(((F5-G5)/G5)*100,1)</f>
        <v>5.3</v>
      </c>
      <c r="I5" s="51"/>
      <c r="J5" s="52" t="s">
        <v>320</v>
      </c>
    </row>
    <row r="6" spans="2:10" ht="25.35" customHeight="1" thickBot="1" x14ac:dyDescent="0.3">
      <c r="B6" s="147" t="s">
        <v>654</v>
      </c>
      <c r="C6" s="125">
        <f>ROUND(C5/$J16,0)</f>
        <v>3337</v>
      </c>
      <c r="D6" s="146">
        <f>ROUND(D5/$J17,0)</f>
        <v>6</v>
      </c>
      <c r="E6" s="150" t="s">
        <v>828</v>
      </c>
      <c r="F6" s="126">
        <f>ROUND(F5/$H27,0)</f>
        <v>2751</v>
      </c>
      <c r="G6" s="146">
        <f>ROUND(G5/$H28,0)</f>
        <v>2612</v>
      </c>
      <c r="H6" s="127">
        <f>ROUND(((F6-G6)/G6)*100,1)</f>
        <v>5.3</v>
      </c>
      <c r="I6" s="51"/>
      <c r="J6" s="75">
        <f>C5-D5</f>
        <v>13326</v>
      </c>
    </row>
    <row r="7" spans="2:10" ht="21.15" hidden="1" customHeight="1" thickTop="1" thickBot="1" x14ac:dyDescent="0.3">
      <c r="B7" s="219" t="s">
        <v>657</v>
      </c>
      <c r="C7" s="220"/>
      <c r="D7" s="220"/>
      <c r="E7" s="220"/>
      <c r="F7" s="220"/>
      <c r="G7" s="220"/>
      <c r="H7" s="221"/>
      <c r="I7" s="51"/>
      <c r="J7" s="75"/>
    </row>
    <row r="8" spans="2:10" ht="20.85" customHeight="1" thickTop="1" x14ac:dyDescent="0.25">
      <c r="B8" s="112" t="s">
        <v>317</v>
      </c>
      <c r="C8" s="114">
        <f>'OSDR Data'!B$457</f>
        <v>3025</v>
      </c>
      <c r="D8" s="113">
        <f>'OSDR Data'!B$445</f>
        <v>3</v>
      </c>
      <c r="E8" s="115" t="s">
        <v>828</v>
      </c>
      <c r="F8" s="116">
        <f>'OSDR Data'!D$457</f>
        <v>33020</v>
      </c>
      <c r="G8" s="113">
        <f>'OSDR Data'!D$445</f>
        <v>28657</v>
      </c>
      <c r="H8" s="117">
        <f>ROUND(((F8-G8)/G8)*100,1)</f>
        <v>15.2</v>
      </c>
      <c r="I8" s="53"/>
    </row>
    <row r="9" spans="2:10" ht="20.85" customHeight="1" x14ac:dyDescent="0.25">
      <c r="B9" s="118" t="s">
        <v>318</v>
      </c>
      <c r="C9" s="120">
        <f>'OSDR Data'!F$457</f>
        <v>1665</v>
      </c>
      <c r="D9" s="119">
        <f>'OSDR Data'!F$445</f>
        <v>2</v>
      </c>
      <c r="E9" s="121" t="s">
        <v>828</v>
      </c>
      <c r="F9" s="122">
        <f>'OSDR Data'!H$457</f>
        <v>17641</v>
      </c>
      <c r="G9" s="119">
        <f>'OSDR Data'!H$445</f>
        <v>15123</v>
      </c>
      <c r="H9" s="123">
        <f>ROUND(((F9-G9)/G9)*100,1)</f>
        <v>16.7</v>
      </c>
      <c r="I9" s="53"/>
    </row>
    <row r="10" spans="2:10" ht="20.85" customHeight="1" x14ac:dyDescent="0.25">
      <c r="B10" s="118" t="s">
        <v>319</v>
      </c>
      <c r="C10" s="120">
        <f>'OSDR Data'!J$457</f>
        <v>749</v>
      </c>
      <c r="D10" s="119">
        <f>'OSDR Data'!J$445</f>
        <v>2</v>
      </c>
      <c r="E10" s="121" t="s">
        <v>828</v>
      </c>
      <c r="F10" s="122">
        <f>'OSDR Data'!L$457</f>
        <v>7969</v>
      </c>
      <c r="G10" s="119">
        <f>'OSDR Data'!L$445</f>
        <v>7927</v>
      </c>
      <c r="H10" s="123">
        <f>ROUND(((F10-G10)/G10)*100,1)</f>
        <v>0.5</v>
      </c>
      <c r="I10" s="53"/>
    </row>
    <row r="11" spans="2:10" ht="20.85" customHeight="1" x14ac:dyDescent="0.25">
      <c r="B11" s="112" t="s">
        <v>650</v>
      </c>
      <c r="C11" s="114">
        <f>'OSDR Data'!N$457</f>
        <v>585</v>
      </c>
      <c r="D11" s="113">
        <f>'OSDR Data'!N$445</f>
        <v>1</v>
      </c>
      <c r="E11" s="115" t="s">
        <v>828</v>
      </c>
      <c r="F11" s="116">
        <f>'OSDR Data'!P$457</f>
        <v>5748</v>
      </c>
      <c r="G11" s="113">
        <f>'OSDR Data'!P$445</f>
        <v>5355</v>
      </c>
      <c r="H11" s="117">
        <f>ROUND(((F11-G11)/G11)*100,1)</f>
        <v>7.3</v>
      </c>
      <c r="I11" s="53"/>
    </row>
    <row r="12" spans="2:10" ht="20.85" customHeight="1" thickBot="1" x14ac:dyDescent="0.3">
      <c r="B12" s="124" t="s">
        <v>651</v>
      </c>
      <c r="C12" s="108">
        <f>'OSDR Data'!R$457</f>
        <v>451</v>
      </c>
      <c r="D12" s="107">
        <f>'OSDR Data'!R$445</f>
        <v>0</v>
      </c>
      <c r="E12" s="109" t="s">
        <v>828</v>
      </c>
      <c r="F12" s="110">
        <f>'OSDR Data'!T$457</f>
        <v>5148</v>
      </c>
      <c r="G12" s="107">
        <f>'OSDR Data'!T$445</f>
        <v>4419</v>
      </c>
      <c r="H12" s="111">
        <f>ROUND(((F12-G12)/G12)*100,1)</f>
        <v>16.5</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7">
        <f>'From State&amp;Country +Charts'!$BU$469+1</f>
        <v>44317</v>
      </c>
      <c r="E16" s="218"/>
      <c r="F16" s="78" t="s">
        <v>823</v>
      </c>
      <c r="G16" s="217">
        <f>'From State&amp;Country +Charts'!$BU$470</f>
        <v>44347</v>
      </c>
      <c r="H16" s="218"/>
      <c r="I16" s="81" t="s">
        <v>824</v>
      </c>
      <c r="J16" s="128" t="str">
        <f>LEFT(I16,1)</f>
        <v>4</v>
      </c>
    </row>
    <row r="17" spans="2:10" ht="20.399999999999999" customHeight="1" x14ac:dyDescent="0.25">
      <c r="B17" s="79" t="s">
        <v>639</v>
      </c>
      <c r="C17" s="80"/>
      <c r="D17" s="217">
        <f>'From State&amp;Country +Charts'!$BU$457+1</f>
        <v>43952</v>
      </c>
      <c r="E17" s="218"/>
      <c r="F17" s="78" t="s">
        <v>823</v>
      </c>
      <c r="G17" s="217">
        <f>'From State&amp;Country +Charts'!$BU$458</f>
        <v>43982</v>
      </c>
      <c r="H17" s="218"/>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3337</v>
      </c>
      <c r="H19" s="142"/>
      <c r="I19" s="144"/>
      <c r="J19" s="145"/>
    </row>
    <row r="20" spans="2:10" ht="20.399999999999999" customHeight="1" x14ac:dyDescent="0.25">
      <c r="B20" s="132" t="s">
        <v>655</v>
      </c>
      <c r="C20" s="130"/>
      <c r="D20" s="133"/>
      <c r="E20" s="130"/>
      <c r="F20" s="131"/>
      <c r="G20" s="134">
        <f>D6</f>
        <v>6</v>
      </c>
      <c r="H20" s="142"/>
      <c r="I20" s="144"/>
      <c r="J20" s="145"/>
    </row>
    <row r="21" spans="2:10" ht="20.399999999999999" customHeight="1" x14ac:dyDescent="0.25">
      <c r="B21" s="132"/>
      <c r="C21" s="130"/>
      <c r="D21" s="130"/>
      <c r="E21" s="130" t="s">
        <v>497</v>
      </c>
      <c r="F21" s="131"/>
      <c r="G21" s="135">
        <f>G19-G20</f>
        <v>3331</v>
      </c>
      <c r="H21" s="216">
        <f>G21/G20</f>
        <v>555.16666666666663</v>
      </c>
      <c r="I21" s="144"/>
      <c r="J21" s="145"/>
    </row>
    <row r="23" spans="2:10" ht="20.100000000000001" customHeight="1" x14ac:dyDescent="0.25">
      <c r="B23" s="129" t="s">
        <v>496</v>
      </c>
      <c r="C23" s="130"/>
      <c r="D23" s="130"/>
      <c r="E23" s="130"/>
      <c r="F23" s="131"/>
      <c r="G23" s="134">
        <f>C5</f>
        <v>13349</v>
      </c>
      <c r="H23" s="50"/>
      <c r="I23" s="50"/>
    </row>
    <row r="24" spans="2:10" ht="20.100000000000001" customHeight="1" x14ac:dyDescent="0.25">
      <c r="B24" s="132" t="s">
        <v>635</v>
      </c>
      <c r="C24" s="130"/>
      <c r="D24" s="133"/>
      <c r="E24" s="130"/>
      <c r="F24" s="131"/>
      <c r="G24" s="134">
        <f>D5</f>
        <v>23</v>
      </c>
      <c r="H24" s="50"/>
      <c r="I24" s="50"/>
    </row>
    <row r="25" spans="2:10" ht="20.100000000000001" customHeight="1" x14ac:dyDescent="0.25">
      <c r="B25" s="132"/>
      <c r="C25" s="130"/>
      <c r="D25" s="130"/>
      <c r="E25" s="130" t="s">
        <v>497</v>
      </c>
      <c r="F25" s="131"/>
      <c r="G25" s="135">
        <f>G23-G24</f>
        <v>13326</v>
      </c>
      <c r="H25" s="54"/>
    </row>
    <row r="27" spans="2:10" ht="20.100000000000001" customHeight="1" x14ac:dyDescent="0.25">
      <c r="B27" s="129" t="s">
        <v>632</v>
      </c>
      <c r="C27" s="130"/>
      <c r="D27" s="130"/>
      <c r="E27" s="130"/>
      <c r="F27" s="131"/>
      <c r="G27" s="134">
        <f>F5</f>
        <v>143052</v>
      </c>
      <c r="H27" s="136">
        <v>52</v>
      </c>
    </row>
    <row r="28" spans="2:10" ht="20.100000000000001" customHeight="1" x14ac:dyDescent="0.25">
      <c r="B28" s="132" t="s">
        <v>633</v>
      </c>
      <c r="C28" s="130"/>
      <c r="D28" s="133"/>
      <c r="E28" s="130"/>
      <c r="F28" s="131"/>
      <c r="G28" s="134">
        <f>G5</f>
        <v>135821</v>
      </c>
      <c r="H28" s="136">
        <v>52</v>
      </c>
    </row>
    <row r="29" spans="2:10" ht="20.100000000000001" customHeight="1" x14ac:dyDescent="0.25">
      <c r="B29" s="132"/>
      <c r="C29" s="130"/>
      <c r="D29" s="130"/>
      <c r="E29" s="130" t="s">
        <v>497</v>
      </c>
      <c r="F29" s="131"/>
      <c r="G29" s="135">
        <f>G27-G28</f>
        <v>7231</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tabSelected="1" zoomScale="75" zoomScaleNormal="75" workbookViewId="0">
      <pane xSplit="1" ySplit="1" topLeftCell="F2" activePane="bottomRight" state="frozen"/>
      <selection activeCell="A360" sqref="A360:IV360"/>
      <selection pane="topRight" activeCell="A360" sqref="A360:IV360"/>
      <selection pane="bottomLeft" activeCell="A360" sqref="A360:IV360"/>
      <selection pane="bottomRight" activeCell="B447" sqref="B447:AM457"/>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57" si="509">SUM(B441:B452)</f>
        <v>25120</v>
      </c>
      <c r="E452" s="69"/>
      <c r="F452" s="69">
        <f>'From State&amp;Country +Charts'!AN465</f>
        <v>1804</v>
      </c>
      <c r="G452" s="69"/>
      <c r="H452" s="69">
        <f t="shared" ref="H452:H457" si="510">SUM(F441:F452)</f>
        <v>13122</v>
      </c>
      <c r="I452" s="69"/>
      <c r="J452" s="69">
        <f>'From State&amp;Country +Charts'!AT465</f>
        <v>716</v>
      </c>
      <c r="K452" s="69"/>
      <c r="L452" s="69">
        <f t="shared" ref="L452:L457" si="511">SUM(J441:J452)</f>
        <v>6420</v>
      </c>
      <c r="M452" s="69"/>
      <c r="N452">
        <f>'From State&amp;Country +Charts'!F465</f>
        <v>484</v>
      </c>
      <c r="O452" s="69"/>
      <c r="P452" s="69">
        <f t="shared" ref="P452:P457" si="512">SUM(N441:N452)</f>
        <v>4394</v>
      </c>
      <c r="Q452" s="69"/>
      <c r="R452">
        <f>'From State&amp;Country +Charts'!O465</f>
        <v>469</v>
      </c>
      <c r="S452" s="69"/>
      <c r="T452" s="69">
        <f t="shared" ref="T452:T457" si="513">SUM(R441:R452)</f>
        <v>3974</v>
      </c>
      <c r="U452" s="69"/>
      <c r="V452" s="84">
        <f t="shared" ref="V452:V457" si="514">B452/AC452</f>
        <v>0.24012520494857653</v>
      </c>
      <c r="W452" s="84">
        <f t="shared" ref="W452:W457" si="515">F452/AC452</f>
        <v>0.13444626620956923</v>
      </c>
      <c r="X452" s="84">
        <f t="shared" ref="X452:X457" si="516">J452/AC452</f>
        <v>5.3361156655239231E-2</v>
      </c>
      <c r="Y452" s="8">
        <f t="shared" ref="Y452:Y457" si="517">N452/AC452</f>
        <v>3.6070949470860036E-2</v>
      </c>
      <c r="Z452" s="8">
        <f t="shared" ref="Z452:Z457" si="518">R452/AC452</f>
        <v>3.4953048144283801E-2</v>
      </c>
      <c r="AA452" s="69"/>
      <c r="AB452" s="69"/>
      <c r="AC452" s="69">
        <f>'From State&amp;Country +Charts'!BR465</f>
        <v>13418</v>
      </c>
      <c r="AD452" s="69">
        <f t="shared" ref="AD452" si="519">SUM(AC441:AC452)</f>
        <v>111658</v>
      </c>
      <c r="AE452" s="85">
        <f t="shared" ref="AE452:AE457" si="520">(AC452/AC440)-1</f>
        <v>0.19292318634423888</v>
      </c>
      <c r="AF452" s="69"/>
      <c r="AG452" s="69">
        <f t="shared" ref="AG452:AG457" si="521">AC452</f>
        <v>13418</v>
      </c>
      <c r="AH452" s="69">
        <v>10505</v>
      </c>
      <c r="AI452" s="69">
        <f t="shared" ref="AI452:AI457" si="522">AG452-AH452</f>
        <v>2913</v>
      </c>
      <c r="AJ452" s="69">
        <f t="shared" ref="AJ452" si="523">SUM(AI441:AI452)</f>
        <v>26110</v>
      </c>
      <c r="AK452" s="69">
        <f t="shared" ref="AK452:AK457"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57" si="526">SUM(AC442:AC453)</f>
        <v>110070</v>
      </c>
      <c r="AE453" s="85">
        <f t="shared" si="520"/>
        <v>-0.1221256633084673</v>
      </c>
      <c r="AF453" s="69"/>
      <c r="AG453" s="69">
        <f t="shared" si="521"/>
        <v>11415</v>
      </c>
      <c r="AH453" s="69">
        <v>8872</v>
      </c>
      <c r="AI453" s="69">
        <f t="shared" si="522"/>
        <v>2543</v>
      </c>
      <c r="AJ453" s="69">
        <f t="shared" ref="AJ453:AJ457" si="527">SUM(AI442:AI453)</f>
        <v>22136</v>
      </c>
      <c r="AK453" s="69">
        <f t="shared" si="524"/>
        <v>1844.6666666666667</v>
      </c>
      <c r="AL453" s="69">
        <f t="shared" ref="AL453:AL457"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c r="B455" s="69">
        <f>'From State&amp;Country +Charts'!H468</f>
        <v>3133</v>
      </c>
      <c r="C455" s="69"/>
      <c r="D455" s="69">
        <f t="shared" si="509"/>
        <v>26701</v>
      </c>
      <c r="E455" s="69"/>
      <c r="F455" s="69">
        <f>'From State&amp;Country +Charts'!AN468</f>
        <v>1975</v>
      </c>
      <c r="G455" s="69"/>
      <c r="H455" s="69">
        <f t="shared" si="510"/>
        <v>14096</v>
      </c>
      <c r="I455" s="69"/>
      <c r="J455" s="69">
        <f>'From State&amp;Country +Charts'!AT468</f>
        <v>734</v>
      </c>
      <c r="K455" s="69"/>
      <c r="L455" s="69">
        <f t="shared" si="511"/>
        <v>6455</v>
      </c>
      <c r="M455" s="69"/>
      <c r="N455">
        <f>'From State&amp;Country +Charts'!F468</f>
        <v>617</v>
      </c>
      <c r="O455" s="69"/>
      <c r="P455" s="69">
        <f t="shared" si="512"/>
        <v>4567</v>
      </c>
      <c r="Q455" s="69"/>
      <c r="R455">
        <f>'From State&amp;Country +Charts'!O468</f>
        <v>523</v>
      </c>
      <c r="S455" s="69"/>
      <c r="T455" s="69">
        <f t="shared" si="513"/>
        <v>4185</v>
      </c>
      <c r="U455" s="69"/>
      <c r="V455" s="84">
        <f t="shared" si="514"/>
        <v>0.2230051960993665</v>
      </c>
      <c r="W455" s="84">
        <f t="shared" si="515"/>
        <v>0.14057940066908678</v>
      </c>
      <c r="X455" s="84">
        <f t="shared" si="516"/>
        <v>5.2245711438536548E-2</v>
      </c>
      <c r="Y455" s="8">
        <f t="shared" si="517"/>
        <v>4.3917716563456471E-2</v>
      </c>
      <c r="Z455" s="8">
        <f t="shared" si="518"/>
        <v>3.7226848886041712E-2</v>
      </c>
      <c r="AA455" s="69"/>
      <c r="AB455" s="69"/>
      <c r="AC455" s="69">
        <f>'From State&amp;Country +Charts'!BR468</f>
        <v>14049</v>
      </c>
      <c r="AD455" s="69">
        <f t="shared" si="526"/>
        <v>115176</v>
      </c>
      <c r="AE455" s="85">
        <f t="shared" si="520"/>
        <v>0.90779467680608361</v>
      </c>
      <c r="AF455" s="69"/>
      <c r="AG455" s="69">
        <f t="shared" si="521"/>
        <v>14049</v>
      </c>
      <c r="AH455" s="69">
        <v>12849</v>
      </c>
      <c r="AI455" s="69">
        <f t="shared" si="522"/>
        <v>1200</v>
      </c>
      <c r="AJ455" s="69">
        <f t="shared" si="527"/>
        <v>16961</v>
      </c>
      <c r="AK455" s="69">
        <f t="shared" si="524"/>
        <v>1413.4166666666667</v>
      </c>
      <c r="AL455" s="69">
        <f t="shared" si="528"/>
        <v>98215</v>
      </c>
      <c r="AM455" s="86">
        <v>0.13175314969036941</v>
      </c>
    </row>
    <row r="456" spans="1:39" x14ac:dyDescent="0.3">
      <c r="A456" s="47">
        <v>44287</v>
      </c>
      <c r="B456" s="69">
        <f>'From State&amp;Country +Charts'!H469</f>
        <v>3297</v>
      </c>
      <c r="C456" s="69"/>
      <c r="D456" s="69">
        <f t="shared" si="509"/>
        <v>29998</v>
      </c>
      <c r="E456" s="69"/>
      <c r="F456" s="69">
        <f>'From State&amp;Country +Charts'!AN469</f>
        <v>1882</v>
      </c>
      <c r="G456" s="69"/>
      <c r="H456" s="69">
        <f t="shared" si="510"/>
        <v>15978</v>
      </c>
      <c r="I456" s="69"/>
      <c r="J456" s="69">
        <f>'From State&amp;Country +Charts'!AT469</f>
        <v>767</v>
      </c>
      <c r="K456" s="69"/>
      <c r="L456" s="69">
        <f t="shared" si="511"/>
        <v>7222</v>
      </c>
      <c r="M456" s="69"/>
      <c r="N456">
        <f>'From State&amp;Country +Charts'!F469</f>
        <v>597</v>
      </c>
      <c r="O456" s="69"/>
      <c r="P456" s="69">
        <f t="shared" si="512"/>
        <v>5164</v>
      </c>
      <c r="Q456" s="69"/>
      <c r="R456">
        <f>'From State&amp;Country +Charts'!O469</f>
        <v>512</v>
      </c>
      <c r="S456" s="69"/>
      <c r="T456" s="69">
        <f t="shared" si="513"/>
        <v>4697</v>
      </c>
      <c r="U456" s="69"/>
      <c r="V456" s="84">
        <f t="shared" si="514"/>
        <v>0.22659793814432991</v>
      </c>
      <c r="W456" s="84">
        <f t="shared" si="515"/>
        <v>0.12934707903780068</v>
      </c>
      <c r="X456" s="84">
        <f t="shared" si="516"/>
        <v>5.2714776632302403E-2</v>
      </c>
      <c r="Y456" s="8">
        <f t="shared" si="517"/>
        <v>4.1030927835051544E-2</v>
      </c>
      <c r="Z456" s="8">
        <f t="shared" si="518"/>
        <v>3.5189003436426114E-2</v>
      </c>
      <c r="AA456" s="69"/>
      <c r="AB456" s="69"/>
      <c r="AC456" s="69">
        <f>'From State&amp;Country +Charts'!BR469</f>
        <v>14550</v>
      </c>
      <c r="AD456" s="69">
        <f t="shared" si="526"/>
        <v>129726</v>
      </c>
      <c r="AE456" s="85" t="e">
        <f t="shared" si="520"/>
        <v>#DIV/0!</v>
      </c>
      <c r="AF456" s="69"/>
      <c r="AG456" s="69">
        <f t="shared" si="521"/>
        <v>14550</v>
      </c>
      <c r="AH456" s="69">
        <v>11479</v>
      </c>
      <c r="AI456" s="69">
        <f t="shared" si="522"/>
        <v>3071</v>
      </c>
      <c r="AJ456" s="69">
        <f t="shared" si="527"/>
        <v>21868</v>
      </c>
      <c r="AK456" s="69">
        <f t="shared" si="524"/>
        <v>1822.3333333333333</v>
      </c>
      <c r="AL456" s="69">
        <f t="shared" si="528"/>
        <v>107858</v>
      </c>
      <c r="AM456" s="86">
        <v>0.1097594501718213</v>
      </c>
    </row>
    <row r="457" spans="1:39" x14ac:dyDescent="0.3">
      <c r="A457" s="47">
        <v>44317</v>
      </c>
      <c r="B457" s="69">
        <f>'From State&amp;Country +Charts'!H470</f>
        <v>3025</v>
      </c>
      <c r="C457" s="69"/>
      <c r="D457" s="69">
        <f t="shared" si="509"/>
        <v>33020</v>
      </c>
      <c r="E457" s="69"/>
      <c r="F457" s="69">
        <f>'From State&amp;Country +Charts'!AN470</f>
        <v>1665</v>
      </c>
      <c r="G457" s="69"/>
      <c r="H457" s="69">
        <f t="shared" si="510"/>
        <v>17641</v>
      </c>
      <c r="I457" s="69"/>
      <c r="J457" s="69">
        <f>'From State&amp;Country +Charts'!AT470</f>
        <v>749</v>
      </c>
      <c r="K457" s="69"/>
      <c r="L457" s="69">
        <f t="shared" si="511"/>
        <v>7969</v>
      </c>
      <c r="M457" s="69"/>
      <c r="N457">
        <f>'From State&amp;Country +Charts'!F470</f>
        <v>585</v>
      </c>
      <c r="O457" s="69"/>
      <c r="P457" s="69">
        <f t="shared" si="512"/>
        <v>5748</v>
      </c>
      <c r="Q457" s="69"/>
      <c r="R457">
        <f>'From State&amp;Country +Charts'!O470</f>
        <v>451</v>
      </c>
      <c r="S457" s="69"/>
      <c r="T457" s="69">
        <f t="shared" si="513"/>
        <v>5148</v>
      </c>
      <c r="U457" s="69"/>
      <c r="V457" s="84">
        <f t="shared" si="514"/>
        <v>0.22660873473668439</v>
      </c>
      <c r="W457" s="84">
        <f t="shared" si="515"/>
        <v>0.1247284440782081</v>
      </c>
      <c r="X457" s="84">
        <f t="shared" si="516"/>
        <v>5.6109071840587312E-2</v>
      </c>
      <c r="Y457" s="8">
        <f t="shared" si="517"/>
        <v>4.3823507378829875E-2</v>
      </c>
      <c r="Z457" s="8">
        <f t="shared" si="518"/>
        <v>3.3785302269832944E-2</v>
      </c>
      <c r="AA457" s="69"/>
      <c r="AB457" s="69"/>
      <c r="AC457" s="69">
        <f>'From State&amp;Country +Charts'!BR470</f>
        <v>13349</v>
      </c>
      <c r="AD457" s="69">
        <f t="shared" si="526"/>
        <v>143052</v>
      </c>
      <c r="AE457" s="85">
        <f t="shared" si="520"/>
        <v>579.39130434782612</v>
      </c>
      <c r="AF457" s="69"/>
      <c r="AG457" s="69">
        <f t="shared" si="521"/>
        <v>13349</v>
      </c>
      <c r="AH457" s="69">
        <v>14307</v>
      </c>
      <c r="AI457" s="69">
        <f t="shared" si="522"/>
        <v>-958</v>
      </c>
      <c r="AJ457" s="69">
        <f t="shared" si="527"/>
        <v>24589</v>
      </c>
      <c r="AK457" s="69">
        <f t="shared" si="524"/>
        <v>2049.0833333333335</v>
      </c>
      <c r="AL457" s="69">
        <f t="shared" si="528"/>
        <v>118463</v>
      </c>
      <c r="AM457" s="86">
        <v>0.11206831972432392</v>
      </c>
    </row>
    <row r="458" spans="1:39" x14ac:dyDescent="0.3">
      <c r="A458" s="47">
        <v>44348</v>
      </c>
    </row>
    <row r="459" spans="1:39" x14ac:dyDescent="0.3">
      <c r="A459" s="47">
        <v>44378</v>
      </c>
    </row>
    <row r="460" spans="1:39" x14ac:dyDescent="0.3">
      <c r="A460" s="47">
        <v>44409</v>
      </c>
    </row>
    <row r="461" spans="1:39" x14ac:dyDescent="0.3">
      <c r="A461" s="47">
        <v>44440</v>
      </c>
    </row>
    <row r="462" spans="1:39" x14ac:dyDescent="0.3">
      <c r="A462" s="47">
        <v>44470</v>
      </c>
    </row>
    <row r="463" spans="1:39" x14ac:dyDescent="0.3">
      <c r="A463" s="47">
        <v>44501</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25"/>
  <sheetViews>
    <sheetView view="pageBreakPreview" zoomScale="90" zoomScaleNormal="100" zoomScaleSheetLayoutView="90" workbookViewId="0">
      <pane xSplit="3" ySplit="3" topLeftCell="BT457" activePane="bottomRight" state="frozen"/>
      <selection activeCell="CI510" sqref="CI510"/>
      <selection pane="topRight" activeCell="CI510" sqref="CI510"/>
      <selection pane="bottomLeft" activeCell="CI510" sqref="CI510"/>
      <selection pane="bottomRight" activeCell="CI510" sqref="CI510"/>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2" t="s">
        <v>636</v>
      </c>
      <c r="CL1" s="222"/>
    </row>
    <row r="2" spans="1:107" x14ac:dyDescent="0.3">
      <c r="BW2" s="1" t="s">
        <v>477</v>
      </c>
      <c r="BX2" s="26" t="s">
        <v>484</v>
      </c>
      <c r="BY2" s="1" t="s">
        <v>479</v>
      </c>
      <c r="CD2" s="1" t="s">
        <v>489</v>
      </c>
      <c r="CK2" s="222" t="s">
        <v>637</v>
      </c>
      <c r="CL2" s="222"/>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71"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70"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CD468" si="899">SUM(H456:H467)</f>
        <v>25114</v>
      </c>
      <c r="CE467">
        <f t="shared" ref="CE467:CE468" si="900">SUM(AN456:AN467)</f>
        <v>13015</v>
      </c>
      <c r="CF467">
        <f t="shared" ref="CF467:CF468" si="901">SUM(AT456:AT467)</f>
        <v>6094</v>
      </c>
      <c r="CG467">
        <f t="shared" ref="CG467:CG468" si="902">SUM(F456:F467)</f>
        <v>4260</v>
      </c>
      <c r="CH467">
        <f t="shared" ref="CH467:CH468"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D468">
        <v>69</v>
      </c>
      <c r="E468">
        <v>237</v>
      </c>
      <c r="F468">
        <v>617</v>
      </c>
      <c r="G468">
        <v>55</v>
      </c>
      <c r="H468">
        <v>3133</v>
      </c>
      <c r="I468">
        <v>437</v>
      </c>
      <c r="J468">
        <v>46</v>
      </c>
      <c r="K468">
        <v>16</v>
      </c>
      <c r="L468">
        <v>550</v>
      </c>
      <c r="M468">
        <v>232</v>
      </c>
      <c r="N468">
        <v>247</v>
      </c>
      <c r="O468">
        <v>523</v>
      </c>
      <c r="P468">
        <v>305</v>
      </c>
      <c r="Q468">
        <v>116</v>
      </c>
      <c r="R468">
        <v>86</v>
      </c>
      <c r="S468">
        <v>101</v>
      </c>
      <c r="T468">
        <v>48</v>
      </c>
      <c r="U468">
        <v>73</v>
      </c>
      <c r="V468">
        <v>33</v>
      </c>
      <c r="W468">
        <v>129</v>
      </c>
      <c r="X468">
        <v>206</v>
      </c>
      <c r="Y468">
        <v>167</v>
      </c>
      <c r="Z468">
        <v>176</v>
      </c>
      <c r="AA468">
        <v>33</v>
      </c>
      <c r="AB468">
        <v>126</v>
      </c>
      <c r="AC468">
        <v>206</v>
      </c>
      <c r="AD468">
        <v>48</v>
      </c>
      <c r="AE468">
        <v>315</v>
      </c>
      <c r="AF468">
        <v>42</v>
      </c>
      <c r="AG468">
        <v>160</v>
      </c>
      <c r="AH468">
        <v>95</v>
      </c>
      <c r="AI468">
        <v>301</v>
      </c>
      <c r="AJ468">
        <v>212</v>
      </c>
      <c r="AK468">
        <v>56</v>
      </c>
      <c r="AL468">
        <v>153</v>
      </c>
      <c r="AM468">
        <v>86</v>
      </c>
      <c r="AN468">
        <v>1975</v>
      </c>
      <c r="AO468">
        <v>174</v>
      </c>
      <c r="AP468">
        <v>13</v>
      </c>
      <c r="AQ468">
        <v>84</v>
      </c>
      <c r="AR468">
        <v>43</v>
      </c>
      <c r="AS468">
        <v>98</v>
      </c>
      <c r="AT468">
        <v>734</v>
      </c>
      <c r="AU468">
        <v>242</v>
      </c>
      <c r="AV468">
        <v>9</v>
      </c>
      <c r="AW468">
        <v>219</v>
      </c>
      <c r="AX468">
        <v>0</v>
      </c>
      <c r="AY468">
        <v>12</v>
      </c>
      <c r="AZ468">
        <v>146</v>
      </c>
      <c r="BA468">
        <v>44</v>
      </c>
      <c r="BB468">
        <v>35</v>
      </c>
      <c r="BC468">
        <v>0</v>
      </c>
      <c r="BD468">
        <v>0</v>
      </c>
      <c r="BE468">
        <v>0</v>
      </c>
      <c r="BF468">
        <v>0</v>
      </c>
      <c r="BG468">
        <v>0</v>
      </c>
      <c r="BH468">
        <v>0</v>
      </c>
      <c r="BI468">
        <v>0</v>
      </c>
      <c r="BJ468">
        <v>0</v>
      </c>
      <c r="BK468">
        <v>0</v>
      </c>
      <c r="BL468">
        <v>0</v>
      </c>
      <c r="BM468">
        <v>0</v>
      </c>
      <c r="BN468">
        <v>0</v>
      </c>
      <c r="BO468">
        <v>127</v>
      </c>
      <c r="BP468">
        <v>0</v>
      </c>
      <c r="BQ468" s="30">
        <f t="shared" si="831"/>
        <v>659</v>
      </c>
      <c r="BR468" s="24">
        <v>14049</v>
      </c>
      <c r="BS468" s="30">
        <f>SUM(D468:BQ468)</f>
        <v>14049</v>
      </c>
      <c r="BT468" s="30">
        <v>0</v>
      </c>
      <c r="BU468" s="43">
        <v>44286</v>
      </c>
      <c r="BW468">
        <f t="shared" ref="BW468" si="907">SUM(BR457:BR468)</f>
        <v>115176</v>
      </c>
      <c r="BX468" s="25">
        <f t="shared" ref="BX468" si="908">(BW468/BW456)-1</f>
        <v>-0.28560175163285184</v>
      </c>
      <c r="BY468" s="44">
        <v>12849</v>
      </c>
      <c r="BZ468" s="39">
        <f t="shared" ref="BZ468" si="909">BR468-BY468</f>
        <v>1200</v>
      </c>
      <c r="CA468" s="39">
        <f t="shared" ref="CA468" si="910">SUM(BZ457:BZ468)</f>
        <v>16961</v>
      </c>
      <c r="CD468">
        <f t="shared" si="899"/>
        <v>26701</v>
      </c>
      <c r="CE468">
        <f t="shared" si="900"/>
        <v>14096</v>
      </c>
      <c r="CF468">
        <f t="shared" si="901"/>
        <v>6455</v>
      </c>
      <c r="CG468">
        <f t="shared" si="902"/>
        <v>4567</v>
      </c>
      <c r="CH468">
        <f t="shared" si="903"/>
        <v>4185</v>
      </c>
      <c r="CZ468" s="88">
        <v>44256</v>
      </c>
      <c r="DA468" s="6">
        <f t="shared" ref="DA468" si="911">AVERAGE(BS433:BS468)</f>
        <v>12448.444444444445</v>
      </c>
      <c r="DB468" s="6">
        <f t="shared" ref="DB468" si="912">AVERAGE(BS457:BS468)</f>
        <v>9598</v>
      </c>
      <c r="DC468" s="90">
        <f t="shared" ref="DC468" si="913">BS468</f>
        <v>14049</v>
      </c>
    </row>
    <row r="469" spans="2:107" x14ac:dyDescent="0.3">
      <c r="B469" s="63">
        <v>44287</v>
      </c>
      <c r="C469" t="s">
        <v>446</v>
      </c>
      <c r="D469">
        <v>77</v>
      </c>
      <c r="E469">
        <v>205</v>
      </c>
      <c r="F469">
        <v>597</v>
      </c>
      <c r="G469">
        <v>58</v>
      </c>
      <c r="H469">
        <v>3297</v>
      </c>
      <c r="I469">
        <v>489</v>
      </c>
      <c r="J469">
        <v>66</v>
      </c>
      <c r="K469">
        <v>15</v>
      </c>
      <c r="L469">
        <v>577</v>
      </c>
      <c r="M469">
        <v>236</v>
      </c>
      <c r="N469">
        <v>240</v>
      </c>
      <c r="O469">
        <v>512</v>
      </c>
      <c r="P469">
        <v>312</v>
      </c>
      <c r="Q469">
        <v>112</v>
      </c>
      <c r="R469">
        <v>73</v>
      </c>
      <c r="S469">
        <v>100</v>
      </c>
      <c r="T469">
        <v>68</v>
      </c>
      <c r="U469">
        <v>69</v>
      </c>
      <c r="V469">
        <v>33</v>
      </c>
      <c r="W469">
        <v>139</v>
      </c>
      <c r="X469">
        <v>201</v>
      </c>
      <c r="Y469">
        <v>202</v>
      </c>
      <c r="Z469">
        <v>151</v>
      </c>
      <c r="AA469">
        <v>32</v>
      </c>
      <c r="AB469">
        <v>136</v>
      </c>
      <c r="AC469">
        <v>202</v>
      </c>
      <c r="AD469">
        <v>61</v>
      </c>
      <c r="AE469">
        <v>303</v>
      </c>
      <c r="AF469">
        <v>45</v>
      </c>
      <c r="AG469">
        <v>149</v>
      </c>
      <c r="AH469">
        <v>97</v>
      </c>
      <c r="AI469">
        <v>353</v>
      </c>
      <c r="AJ469">
        <v>243</v>
      </c>
      <c r="AK469">
        <v>49</v>
      </c>
      <c r="AL469">
        <v>212</v>
      </c>
      <c r="AM469">
        <v>107</v>
      </c>
      <c r="AN469">
        <v>1882</v>
      </c>
      <c r="AO469">
        <v>203</v>
      </c>
      <c r="AP469">
        <v>20</v>
      </c>
      <c r="AQ469">
        <v>93</v>
      </c>
      <c r="AR469">
        <v>44</v>
      </c>
      <c r="AS469">
        <v>139</v>
      </c>
      <c r="AT469">
        <v>767</v>
      </c>
      <c r="AU469">
        <v>262</v>
      </c>
      <c r="AV469">
        <v>24</v>
      </c>
      <c r="AW469">
        <v>237</v>
      </c>
      <c r="AX469">
        <v>0</v>
      </c>
      <c r="AY469">
        <v>14</v>
      </c>
      <c r="AZ469">
        <v>134</v>
      </c>
      <c r="BA469">
        <v>50</v>
      </c>
      <c r="BB469">
        <v>36</v>
      </c>
      <c r="BC469">
        <v>0</v>
      </c>
      <c r="BD469">
        <v>0</v>
      </c>
      <c r="BE469">
        <v>0</v>
      </c>
      <c r="BF469">
        <v>0</v>
      </c>
      <c r="BG469">
        <v>0</v>
      </c>
      <c r="BH469">
        <v>0</v>
      </c>
      <c r="BI469">
        <v>0</v>
      </c>
      <c r="BJ469">
        <v>0</v>
      </c>
      <c r="BK469">
        <v>0</v>
      </c>
      <c r="BL469">
        <v>0</v>
      </c>
      <c r="BM469">
        <v>0</v>
      </c>
      <c r="BN469">
        <v>0</v>
      </c>
      <c r="BO469">
        <v>140</v>
      </c>
      <c r="BP469">
        <v>0</v>
      </c>
      <c r="BQ469" s="30">
        <f t="shared" si="831"/>
        <v>687</v>
      </c>
      <c r="BR469" s="24">
        <v>14550</v>
      </c>
      <c r="BS469" s="30">
        <f t="shared" si="636"/>
        <v>14550</v>
      </c>
      <c r="BT469" s="30">
        <v>0</v>
      </c>
      <c r="BU469" s="43">
        <v>44316</v>
      </c>
      <c r="BW469">
        <f t="shared" ref="BW469" si="914">SUM(BR458:BR469)</f>
        <v>129726</v>
      </c>
      <c r="BX469" s="25">
        <f t="shared" ref="BX469" si="915">(BW469/BW457)-1</f>
        <v>-0.12857200435290794</v>
      </c>
      <c r="BY469" s="44">
        <v>11479</v>
      </c>
      <c r="BZ469" s="39">
        <f t="shared" ref="BZ469" si="916">BR469-BY469</f>
        <v>3071</v>
      </c>
      <c r="CA469" s="39">
        <f t="shared" ref="CA469" si="917">SUM(BZ458:BZ469)</f>
        <v>21868</v>
      </c>
      <c r="CD469">
        <f t="shared" ref="CD469" si="918">SUM(H458:H469)</f>
        <v>29998</v>
      </c>
      <c r="CE469">
        <f t="shared" ref="CE469" si="919">SUM(AN458:AN469)</f>
        <v>15978</v>
      </c>
      <c r="CF469">
        <f t="shared" ref="CF469" si="920">SUM(AT458:AT469)</f>
        <v>7222</v>
      </c>
      <c r="CG469">
        <f t="shared" ref="CG469" si="921">SUM(F458:F469)</f>
        <v>5164</v>
      </c>
      <c r="CH469">
        <f t="shared" ref="CH469" si="922">SUM(O458:O469)</f>
        <v>4697</v>
      </c>
      <c r="CZ469" s="88">
        <v>44287</v>
      </c>
      <c r="DA469" s="6">
        <f t="shared" ref="DA469" si="923">AVERAGE(BS434:BS469)</f>
        <v>12475.666666666666</v>
      </c>
      <c r="DB469" s="6">
        <f t="shared" ref="DB469" si="924">AVERAGE(BS458:BS469)</f>
        <v>10810.5</v>
      </c>
      <c r="DC469" s="90">
        <f t="shared" ref="DC469" si="925">BS469</f>
        <v>14550</v>
      </c>
    </row>
    <row r="470" spans="2:107" x14ac:dyDescent="0.3">
      <c r="B470" s="63">
        <v>44317</v>
      </c>
      <c r="C470" t="s">
        <v>447</v>
      </c>
      <c r="D470">
        <v>88</v>
      </c>
      <c r="E470">
        <v>199</v>
      </c>
      <c r="F470">
        <v>585</v>
      </c>
      <c r="G470">
        <v>44</v>
      </c>
      <c r="H470">
        <v>3025</v>
      </c>
      <c r="I470">
        <v>397</v>
      </c>
      <c r="J470">
        <v>45</v>
      </c>
      <c r="K470">
        <v>9</v>
      </c>
      <c r="L470">
        <v>545</v>
      </c>
      <c r="M470">
        <v>236</v>
      </c>
      <c r="N470">
        <v>243</v>
      </c>
      <c r="O470">
        <v>451</v>
      </c>
      <c r="P470">
        <v>325</v>
      </c>
      <c r="Q470">
        <v>95</v>
      </c>
      <c r="R470">
        <v>75</v>
      </c>
      <c r="S470">
        <v>84</v>
      </c>
      <c r="T470">
        <v>41</v>
      </c>
      <c r="U470">
        <v>70</v>
      </c>
      <c r="V470">
        <v>28</v>
      </c>
      <c r="W470">
        <v>142</v>
      </c>
      <c r="X470">
        <v>166</v>
      </c>
      <c r="Y470">
        <v>172</v>
      </c>
      <c r="Z470">
        <v>180</v>
      </c>
      <c r="AA470">
        <v>39</v>
      </c>
      <c r="AB470">
        <v>133</v>
      </c>
      <c r="AC470">
        <v>174</v>
      </c>
      <c r="AD470">
        <v>42</v>
      </c>
      <c r="AE470">
        <v>253</v>
      </c>
      <c r="AF470">
        <v>25</v>
      </c>
      <c r="AG470">
        <v>144</v>
      </c>
      <c r="AH470">
        <v>90</v>
      </c>
      <c r="AI470">
        <v>297</v>
      </c>
      <c r="AJ470">
        <v>229</v>
      </c>
      <c r="AK470">
        <v>44</v>
      </c>
      <c r="AL470">
        <v>169</v>
      </c>
      <c r="AM470">
        <v>93</v>
      </c>
      <c r="AN470">
        <v>1665</v>
      </c>
      <c r="AO470">
        <v>167</v>
      </c>
      <c r="AP470">
        <v>22</v>
      </c>
      <c r="AQ470">
        <v>94</v>
      </c>
      <c r="AR470">
        <v>36</v>
      </c>
      <c r="AS470">
        <v>126</v>
      </c>
      <c r="AT470">
        <v>749</v>
      </c>
      <c r="AU470">
        <v>231</v>
      </c>
      <c r="AV470">
        <v>14</v>
      </c>
      <c r="AW470">
        <v>229</v>
      </c>
      <c r="AX470">
        <v>0</v>
      </c>
      <c r="AY470">
        <v>15</v>
      </c>
      <c r="AZ470">
        <v>134</v>
      </c>
      <c r="BA470">
        <v>28</v>
      </c>
      <c r="BB470">
        <v>40</v>
      </c>
      <c r="BC470">
        <v>0</v>
      </c>
      <c r="BD470">
        <v>0</v>
      </c>
      <c r="BE470">
        <v>0</v>
      </c>
      <c r="BF470">
        <v>0</v>
      </c>
      <c r="BG470">
        <v>0</v>
      </c>
      <c r="BH470">
        <v>0</v>
      </c>
      <c r="BI470">
        <v>0</v>
      </c>
      <c r="BJ470">
        <v>0</v>
      </c>
      <c r="BK470">
        <v>0</v>
      </c>
      <c r="BL470">
        <v>0</v>
      </c>
      <c r="BM470">
        <v>0</v>
      </c>
      <c r="BN470">
        <v>0</v>
      </c>
      <c r="BO470">
        <v>147</v>
      </c>
      <c r="BP470">
        <v>0</v>
      </c>
      <c r="BQ470" s="30">
        <f t="shared" si="831"/>
        <v>675</v>
      </c>
      <c r="BR470" s="24">
        <v>13349</v>
      </c>
      <c r="BS470" s="30">
        <f>SUM(D470:BQ470)</f>
        <v>13349</v>
      </c>
      <c r="BT470" s="30">
        <v>0</v>
      </c>
      <c r="BU470" s="43">
        <v>44347</v>
      </c>
      <c r="BW470">
        <f t="shared" ref="BW470" si="926">SUM(BR459:BR470)</f>
        <v>143052</v>
      </c>
      <c r="BX470" s="25">
        <f t="shared" ref="BX470" si="927">(BW470/BW458)-1</f>
        <v>5.3239189816007837E-2</v>
      </c>
      <c r="BY470" s="44">
        <v>14307</v>
      </c>
      <c r="BZ470" s="39">
        <f t="shared" ref="BZ470" si="928">BR470-BY470</f>
        <v>-958</v>
      </c>
      <c r="CA470" s="39">
        <f t="shared" ref="CA470" si="929">SUM(BZ459:BZ470)</f>
        <v>24589</v>
      </c>
      <c r="CD470">
        <f t="shared" ref="CD470" si="930">SUM(H459:H470)</f>
        <v>33020</v>
      </c>
      <c r="CE470">
        <f t="shared" ref="CE470" si="931">SUM(AN459:AN470)</f>
        <v>17641</v>
      </c>
      <c r="CF470">
        <f t="shared" ref="CF470" si="932">SUM(AT459:AT470)</f>
        <v>7969</v>
      </c>
      <c r="CG470">
        <f t="shared" ref="CG470" si="933">SUM(F459:F470)</f>
        <v>5748</v>
      </c>
      <c r="CH470">
        <f t="shared" ref="CH470" si="934">SUM(O459:O470)</f>
        <v>5148</v>
      </c>
      <c r="CZ470" s="88">
        <v>44317</v>
      </c>
      <c r="DA470" s="6">
        <f t="shared" ref="DA470" si="935">AVERAGE(BS435:BS470)</f>
        <v>12495.555555555555</v>
      </c>
      <c r="DB470" s="6">
        <f t="shared" ref="DB470" si="936">AVERAGE(BS459:BS470)</f>
        <v>11921</v>
      </c>
      <c r="DC470" s="90">
        <f t="shared" ref="DC470" si="937">BS470</f>
        <v>13349</v>
      </c>
    </row>
    <row r="471" spans="2:107" x14ac:dyDescent="0.3">
      <c r="B471" s="63">
        <v>44348</v>
      </c>
      <c r="C471" t="s">
        <v>448</v>
      </c>
      <c r="BC471">
        <v>0</v>
      </c>
      <c r="BD471">
        <v>0</v>
      </c>
      <c r="BE471">
        <v>0</v>
      </c>
      <c r="BF471">
        <v>0</v>
      </c>
      <c r="BG471">
        <v>0</v>
      </c>
      <c r="BH471">
        <v>0</v>
      </c>
      <c r="BI471">
        <v>0</v>
      </c>
      <c r="BJ471">
        <v>0</v>
      </c>
      <c r="BK471">
        <v>0</v>
      </c>
      <c r="BL471">
        <v>0</v>
      </c>
      <c r="BM471">
        <v>0</v>
      </c>
      <c r="BN471">
        <v>0</v>
      </c>
      <c r="BP471">
        <v>0</v>
      </c>
      <c r="BS471" s="30">
        <f t="shared" si="636"/>
        <v>0</v>
      </c>
      <c r="BT471" s="30">
        <v>0</v>
      </c>
      <c r="BU471" s="43">
        <v>44377</v>
      </c>
      <c r="CZ471" s="88">
        <v>44348</v>
      </c>
    </row>
    <row r="472" spans="2:107" x14ac:dyDescent="0.3">
      <c r="B472" s="63">
        <v>44378</v>
      </c>
      <c r="C472" t="s">
        <v>462</v>
      </c>
      <c r="BC472">
        <v>0</v>
      </c>
      <c r="BD472">
        <v>0</v>
      </c>
      <c r="BE472">
        <v>0</v>
      </c>
      <c r="BF472">
        <v>0</v>
      </c>
      <c r="BG472">
        <v>0</v>
      </c>
      <c r="BH472">
        <v>0</v>
      </c>
      <c r="BI472">
        <v>0</v>
      </c>
      <c r="BJ472">
        <v>0</v>
      </c>
      <c r="BK472">
        <v>0</v>
      </c>
      <c r="BL472">
        <v>0</v>
      </c>
      <c r="BM472">
        <v>0</v>
      </c>
      <c r="BN472">
        <v>0</v>
      </c>
      <c r="BP472">
        <v>0</v>
      </c>
      <c r="CZ472" s="88">
        <v>44378</v>
      </c>
    </row>
    <row r="473" spans="2:107" x14ac:dyDescent="0.3">
      <c r="B473" s="63">
        <v>44409</v>
      </c>
      <c r="C473" t="s">
        <v>438</v>
      </c>
      <c r="BC473">
        <v>0</v>
      </c>
      <c r="BD473">
        <v>0</v>
      </c>
      <c r="BE473">
        <v>0</v>
      </c>
      <c r="BF473">
        <v>0</v>
      </c>
      <c r="BG473">
        <v>0</v>
      </c>
      <c r="BH473">
        <v>0</v>
      </c>
      <c r="BI473">
        <v>0</v>
      </c>
      <c r="BJ473">
        <v>0</v>
      </c>
      <c r="BK473">
        <v>0</v>
      </c>
      <c r="BL473">
        <v>0</v>
      </c>
      <c r="BM473">
        <v>0</v>
      </c>
      <c r="BN473">
        <v>0</v>
      </c>
      <c r="BP473">
        <v>0</v>
      </c>
      <c r="CZ473" s="88">
        <v>44409</v>
      </c>
    </row>
    <row r="474" spans="2:107" x14ac:dyDescent="0.3">
      <c r="B474" s="63">
        <v>44440</v>
      </c>
      <c r="C474" t="s">
        <v>439</v>
      </c>
      <c r="CZ474" s="88">
        <v>44440</v>
      </c>
    </row>
    <row r="475" spans="2:107" x14ac:dyDescent="0.3">
      <c r="B475" s="63">
        <v>44470</v>
      </c>
      <c r="C475" t="s">
        <v>440</v>
      </c>
      <c r="CZ475" s="88">
        <v>44470</v>
      </c>
    </row>
    <row r="476" spans="2:107" x14ac:dyDescent="0.3">
      <c r="B476" s="63">
        <v>44501</v>
      </c>
      <c r="C476" t="s">
        <v>441</v>
      </c>
      <c r="CZ476" s="88">
        <v>44501</v>
      </c>
    </row>
    <row r="477" spans="2:107" x14ac:dyDescent="0.3">
      <c r="B477" s="63">
        <v>44531</v>
      </c>
      <c r="C477" t="s">
        <v>442</v>
      </c>
      <c r="CZ477" s="88">
        <v>44531</v>
      </c>
    </row>
    <row r="478" spans="2:107" x14ac:dyDescent="0.3">
      <c r="B478" s="63">
        <v>44562</v>
      </c>
      <c r="C478" t="s">
        <v>443</v>
      </c>
      <c r="CZ478" s="88">
        <v>44562</v>
      </c>
    </row>
    <row r="479" spans="2:107" x14ac:dyDescent="0.3">
      <c r="B479" s="63">
        <v>44593</v>
      </c>
      <c r="C479" t="s">
        <v>444</v>
      </c>
      <c r="CZ479" s="88">
        <v>44593</v>
      </c>
    </row>
    <row r="480" spans="2:107" x14ac:dyDescent="0.3">
      <c r="B480" s="63">
        <v>44621</v>
      </c>
      <c r="C480" t="s">
        <v>445</v>
      </c>
      <c r="CZ480" s="88">
        <v>44621</v>
      </c>
    </row>
    <row r="481" spans="2:104" x14ac:dyDescent="0.3">
      <c r="B481" s="63">
        <v>44652</v>
      </c>
      <c r="C481" t="s">
        <v>446</v>
      </c>
      <c r="CZ481" s="88">
        <v>44652</v>
      </c>
    </row>
    <row r="482" spans="2:104" x14ac:dyDescent="0.3">
      <c r="B482" s="63">
        <v>44682</v>
      </c>
      <c r="C482" t="s">
        <v>447</v>
      </c>
      <c r="CZ482" s="88">
        <v>44682</v>
      </c>
    </row>
    <row r="483" spans="2:104" x14ac:dyDescent="0.3">
      <c r="B483" s="63">
        <v>44713</v>
      </c>
      <c r="C483" t="s">
        <v>448</v>
      </c>
      <c r="CZ483" s="88">
        <v>44713</v>
      </c>
    </row>
    <row r="484" spans="2:104" x14ac:dyDescent="0.3">
      <c r="B484" s="63">
        <v>44743</v>
      </c>
      <c r="C484" t="s">
        <v>462</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26630.5</v>
      </c>
      <c r="E523" s="5">
        <f t="shared" ref="E523:BP523" si="938">SUM(E4:E519)</f>
        <v>128810.5</v>
      </c>
      <c r="F523" s="5">
        <f t="shared" si="938"/>
        <v>191869</v>
      </c>
      <c r="G523" s="5">
        <f t="shared" si="938"/>
        <v>25461.5</v>
      </c>
      <c r="H523" s="5">
        <f t="shared" si="938"/>
        <v>1131737.5</v>
      </c>
      <c r="I523" s="5">
        <f t="shared" si="938"/>
        <v>155360</v>
      </c>
      <c r="J523" s="5">
        <f t="shared" si="938"/>
        <v>25890</v>
      </c>
      <c r="K523" s="5">
        <f t="shared" si="938"/>
        <v>5684.5</v>
      </c>
      <c r="L523" s="5">
        <f t="shared" si="938"/>
        <v>167054</v>
      </c>
      <c r="M523" s="5">
        <f t="shared" si="938"/>
        <v>76867</v>
      </c>
      <c r="N523" s="5">
        <f t="shared" si="938"/>
        <v>85413.5</v>
      </c>
      <c r="O523" s="5">
        <f t="shared" si="938"/>
        <v>207155.5</v>
      </c>
      <c r="P523" s="5">
        <f t="shared" si="938"/>
        <v>112292.5</v>
      </c>
      <c r="Q523" s="5">
        <f t="shared" si="938"/>
        <v>42934</v>
      </c>
      <c r="R523" s="5">
        <f t="shared" si="938"/>
        <v>33135.5</v>
      </c>
      <c r="S523" s="5">
        <f t="shared" si="938"/>
        <v>44393.5</v>
      </c>
      <c r="T523" s="5">
        <f t="shared" si="938"/>
        <v>21055</v>
      </c>
      <c r="U523" s="5">
        <f t="shared" si="938"/>
        <v>32560.5</v>
      </c>
      <c r="V523" s="5">
        <f t="shared" si="938"/>
        <v>12379.5</v>
      </c>
      <c r="W523" s="5">
        <f t="shared" si="938"/>
        <v>43412</v>
      </c>
      <c r="X523" s="5">
        <f t="shared" si="938"/>
        <v>53636</v>
      </c>
      <c r="Y523" s="5">
        <f t="shared" si="938"/>
        <v>89839</v>
      </c>
      <c r="Z523" s="5">
        <f t="shared" si="938"/>
        <v>71383.5</v>
      </c>
      <c r="AA523" s="5">
        <f t="shared" si="938"/>
        <v>14221</v>
      </c>
      <c r="AB523" s="5">
        <f t="shared" si="938"/>
        <v>55175</v>
      </c>
      <c r="AC523" s="5">
        <f t="shared" si="938"/>
        <v>115443</v>
      </c>
      <c r="AD523" s="5">
        <f t="shared" si="938"/>
        <v>25484.5</v>
      </c>
      <c r="AE523" s="5">
        <f t="shared" si="938"/>
        <v>109251</v>
      </c>
      <c r="AF523" s="5">
        <f t="shared" si="938"/>
        <v>13357.5</v>
      </c>
      <c r="AG523" s="5">
        <f t="shared" si="938"/>
        <v>47396</v>
      </c>
      <c r="AH523" s="5">
        <f t="shared" si="938"/>
        <v>44921</v>
      </c>
      <c r="AI523" s="5">
        <f t="shared" si="938"/>
        <v>101735</v>
      </c>
      <c r="AJ523" s="5">
        <f t="shared" si="938"/>
        <v>72730.5</v>
      </c>
      <c r="AK523" s="5">
        <f t="shared" si="938"/>
        <v>21007.5</v>
      </c>
      <c r="AL523" s="5">
        <f t="shared" si="938"/>
        <v>71179.5</v>
      </c>
      <c r="AM523" s="5">
        <f t="shared" si="938"/>
        <v>41446</v>
      </c>
      <c r="AN523" s="5">
        <f t="shared" si="938"/>
        <v>652219</v>
      </c>
      <c r="AO523" s="5">
        <f t="shared" si="938"/>
        <v>63671.5</v>
      </c>
      <c r="AP523" s="5">
        <f t="shared" si="938"/>
        <v>7058</v>
      </c>
      <c r="AQ523" s="5">
        <f t="shared" si="938"/>
        <v>29771.5</v>
      </c>
      <c r="AR523" s="5">
        <f t="shared" si="938"/>
        <v>18156.5</v>
      </c>
      <c r="AS523" s="5">
        <f t="shared" si="938"/>
        <v>46795.5</v>
      </c>
      <c r="AT523" s="5">
        <f t="shared" si="938"/>
        <v>256517</v>
      </c>
      <c r="AU523" s="5">
        <f t="shared" si="938"/>
        <v>96988.5</v>
      </c>
      <c r="AV523" s="5">
        <f t="shared" si="938"/>
        <v>7883</v>
      </c>
      <c r="AW523" s="5">
        <f t="shared" si="938"/>
        <v>85985</v>
      </c>
      <c r="AX523" s="5">
        <f t="shared" si="938"/>
        <v>135943.5</v>
      </c>
      <c r="AY523" s="5">
        <f t="shared" si="938"/>
        <v>6662.5</v>
      </c>
      <c r="AZ523" s="5">
        <f t="shared" si="938"/>
        <v>54595.5</v>
      </c>
      <c r="BA523" s="5">
        <f t="shared" si="938"/>
        <v>25927</v>
      </c>
      <c r="BB523" s="5">
        <f t="shared" si="938"/>
        <v>8882</v>
      </c>
      <c r="BC523" s="5">
        <f t="shared" si="938"/>
        <v>5753</v>
      </c>
      <c r="BD523" s="5">
        <f t="shared" si="938"/>
        <v>34068.5</v>
      </c>
      <c r="BE523" s="5">
        <f t="shared" si="938"/>
        <v>187</v>
      </c>
      <c r="BF523" s="5">
        <f t="shared" si="938"/>
        <v>49</v>
      </c>
      <c r="BG523" s="5">
        <f t="shared" si="938"/>
        <v>129.5</v>
      </c>
      <c r="BH523" s="5">
        <f t="shared" si="938"/>
        <v>437.5</v>
      </c>
      <c r="BI523" s="5">
        <f t="shared" si="938"/>
        <v>9708</v>
      </c>
      <c r="BJ523" s="5">
        <f t="shared" si="938"/>
        <v>91</v>
      </c>
      <c r="BK523" s="5">
        <f t="shared" si="938"/>
        <v>1985.5</v>
      </c>
      <c r="BL523" s="5">
        <f t="shared" si="938"/>
        <v>777</v>
      </c>
      <c r="BM523" s="5">
        <f t="shared" si="938"/>
        <v>60.5</v>
      </c>
      <c r="BN523" s="5">
        <f t="shared" si="938"/>
        <v>92</v>
      </c>
      <c r="BO523" s="5">
        <f t="shared" si="938"/>
        <v>56811.5</v>
      </c>
      <c r="BP523" s="5">
        <f t="shared" si="938"/>
        <v>40292.5</v>
      </c>
      <c r="BQ523" s="5">
        <f t="shared" ref="BQ523" si="939">SUM(BQ4:BQ519)</f>
        <v>199841</v>
      </c>
      <c r="CK523"/>
      <c r="CL523"/>
      <c r="CM523"/>
      <c r="CN523"/>
      <c r="CO523"/>
      <c r="CP523"/>
      <c r="CQ523"/>
      <c r="CR523"/>
      <c r="CS523"/>
      <c r="CT523"/>
      <c r="DC523" s="69"/>
    </row>
    <row r="524" spans="2:107" x14ac:dyDescent="0.3">
      <c r="D524">
        <f t="shared" ref="D524:AI524" si="940">IF(D523=MAX($D523:$BB523),D3,0)</f>
        <v>0</v>
      </c>
      <c r="E524">
        <f t="shared" si="940"/>
        <v>0</v>
      </c>
      <c r="F524">
        <f t="shared" si="940"/>
        <v>0</v>
      </c>
      <c r="G524">
        <f t="shared" si="940"/>
        <v>0</v>
      </c>
      <c r="H524" t="str">
        <f t="shared" si="940"/>
        <v>CALIFORNIA</v>
      </c>
      <c r="I524">
        <f t="shared" si="940"/>
        <v>0</v>
      </c>
      <c r="J524">
        <f t="shared" si="940"/>
        <v>0</v>
      </c>
      <c r="K524">
        <f t="shared" si="940"/>
        <v>0</v>
      </c>
      <c r="L524">
        <f t="shared" si="940"/>
        <v>0</v>
      </c>
      <c r="M524">
        <f t="shared" si="940"/>
        <v>0</v>
      </c>
      <c r="N524">
        <f t="shared" si="940"/>
        <v>0</v>
      </c>
      <c r="O524">
        <f t="shared" si="940"/>
        <v>0</v>
      </c>
      <c r="P524">
        <f t="shared" si="940"/>
        <v>0</v>
      </c>
      <c r="Q524">
        <f t="shared" si="940"/>
        <v>0</v>
      </c>
      <c r="R524">
        <f t="shared" si="940"/>
        <v>0</v>
      </c>
      <c r="S524">
        <f t="shared" si="940"/>
        <v>0</v>
      </c>
      <c r="T524">
        <f t="shared" si="940"/>
        <v>0</v>
      </c>
      <c r="U524">
        <f t="shared" si="940"/>
        <v>0</v>
      </c>
      <c r="V524">
        <f t="shared" si="940"/>
        <v>0</v>
      </c>
      <c r="W524">
        <f t="shared" si="940"/>
        <v>0</v>
      </c>
      <c r="X524">
        <f t="shared" si="940"/>
        <v>0</v>
      </c>
      <c r="Y524">
        <f t="shared" si="940"/>
        <v>0</v>
      </c>
      <c r="Z524">
        <f t="shared" si="940"/>
        <v>0</v>
      </c>
      <c r="AA524">
        <f t="shared" si="940"/>
        <v>0</v>
      </c>
      <c r="AB524">
        <f t="shared" si="940"/>
        <v>0</v>
      </c>
      <c r="AC524">
        <f t="shared" si="940"/>
        <v>0</v>
      </c>
      <c r="AD524">
        <f t="shared" si="940"/>
        <v>0</v>
      </c>
      <c r="AE524">
        <f t="shared" si="940"/>
        <v>0</v>
      </c>
      <c r="AF524">
        <f t="shared" si="940"/>
        <v>0</v>
      </c>
      <c r="AG524">
        <f t="shared" si="940"/>
        <v>0</v>
      </c>
      <c r="AH524">
        <f t="shared" si="940"/>
        <v>0</v>
      </c>
      <c r="AI524">
        <f t="shared" si="940"/>
        <v>0</v>
      </c>
      <c r="AJ524">
        <f t="shared" ref="AJ524:BB524" si="941">IF(AJ523=MAX($D523:$BB523),AJ3,0)</f>
        <v>0</v>
      </c>
      <c r="AK524">
        <f t="shared" si="941"/>
        <v>0</v>
      </c>
      <c r="AL524">
        <f t="shared" si="941"/>
        <v>0</v>
      </c>
      <c r="AM524">
        <f t="shared" si="941"/>
        <v>0</v>
      </c>
      <c r="AN524">
        <f t="shared" si="941"/>
        <v>0</v>
      </c>
      <c r="AO524">
        <f t="shared" si="941"/>
        <v>0</v>
      </c>
      <c r="AP524">
        <f t="shared" si="941"/>
        <v>0</v>
      </c>
      <c r="AQ524">
        <f t="shared" si="941"/>
        <v>0</v>
      </c>
      <c r="AR524">
        <f t="shared" si="941"/>
        <v>0</v>
      </c>
      <c r="AS524">
        <f t="shared" si="941"/>
        <v>0</v>
      </c>
      <c r="AT524">
        <f t="shared" si="941"/>
        <v>0</v>
      </c>
      <c r="AU524">
        <f t="shared" si="941"/>
        <v>0</v>
      </c>
      <c r="AV524">
        <f t="shared" si="941"/>
        <v>0</v>
      </c>
      <c r="AW524">
        <f t="shared" si="941"/>
        <v>0</v>
      </c>
      <c r="AX524">
        <f t="shared" si="941"/>
        <v>0</v>
      </c>
      <c r="AY524">
        <f t="shared" si="941"/>
        <v>0</v>
      </c>
      <c r="AZ524">
        <f t="shared" si="941"/>
        <v>0</v>
      </c>
      <c r="BA524">
        <f t="shared" si="941"/>
        <v>0</v>
      </c>
      <c r="BB524">
        <f t="shared" si="941"/>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K5" sqref="K5"/>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1"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+Charts'!$C$470</f>
        <v>May</v>
      </c>
      <c r="D2" s="154"/>
      <c r="E2" s="155"/>
      <c r="F2" s="155"/>
      <c r="G2" s="155"/>
      <c r="I2" s="45"/>
      <c r="J2" s="223"/>
      <c r="K2" s="223"/>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+Charts'!D$470</f>
        <v>88</v>
      </c>
      <c r="D5" s="170">
        <f>'From State&amp;Country +Charts'!D$458</f>
        <v>0</v>
      </c>
      <c r="E5" s="170">
        <f t="shared" ref="E5:E56" si="0">C5-D5</f>
        <v>88</v>
      </c>
      <c r="F5" s="165">
        <f>IFERROR((E5/D5),1)</f>
        <v>1</v>
      </c>
      <c r="G5" s="155"/>
      <c r="I5" s="72"/>
      <c r="L5" s="73"/>
    </row>
    <row r="6" spans="2:12" ht="16.8" x14ac:dyDescent="0.3">
      <c r="B6" s="159" t="s">
        <v>42</v>
      </c>
      <c r="C6" s="170">
        <f>'From State&amp;Country +Charts'!E$470</f>
        <v>199</v>
      </c>
      <c r="D6" s="170">
        <f>'From State&amp;Country +Charts'!E$458</f>
        <v>1</v>
      </c>
      <c r="E6" s="170">
        <f t="shared" si="0"/>
        <v>198</v>
      </c>
      <c r="F6" s="165">
        <f t="shared" ref="F6:F56" si="1">IFERROR((E6/D6),1)</f>
        <v>198</v>
      </c>
      <c r="G6" s="155"/>
      <c r="I6" s="72"/>
      <c r="L6" s="73"/>
    </row>
    <row r="7" spans="2:12" ht="16.8" x14ac:dyDescent="0.3">
      <c r="B7" s="159" t="s">
        <v>43</v>
      </c>
      <c r="C7" s="170">
        <f>'From State&amp;Country +Charts'!F$470</f>
        <v>585</v>
      </c>
      <c r="D7" s="170">
        <f>'From State&amp;Country +Charts'!F$458</f>
        <v>1</v>
      </c>
      <c r="E7" s="170">
        <f t="shared" si="0"/>
        <v>584</v>
      </c>
      <c r="F7" s="165">
        <f t="shared" si="1"/>
        <v>584</v>
      </c>
      <c r="G7" s="155"/>
      <c r="I7" s="72"/>
      <c r="L7" s="73"/>
    </row>
    <row r="8" spans="2:12" ht="16.8" x14ac:dyDescent="0.3">
      <c r="B8" s="159" t="s">
        <v>44</v>
      </c>
      <c r="C8" s="170">
        <f>'From State&amp;Country +Charts'!G$470</f>
        <v>44</v>
      </c>
      <c r="D8" s="170">
        <f>'From State&amp;Country +Charts'!G$458</f>
        <v>0</v>
      </c>
      <c r="E8" s="170">
        <f t="shared" si="0"/>
        <v>44</v>
      </c>
      <c r="F8" s="165">
        <f t="shared" si="1"/>
        <v>1</v>
      </c>
      <c r="G8" s="155"/>
      <c r="I8" s="72"/>
      <c r="L8" s="73"/>
    </row>
    <row r="9" spans="2:12" ht="16.8" x14ac:dyDescent="0.3">
      <c r="B9" s="159" t="s">
        <v>45</v>
      </c>
      <c r="C9" s="170">
        <f>'From State&amp;Country +Charts'!H$470</f>
        <v>3025</v>
      </c>
      <c r="D9" s="170">
        <f>'From State&amp;Country +Charts'!H$458</f>
        <v>3</v>
      </c>
      <c r="E9" s="170">
        <f t="shared" si="0"/>
        <v>3022</v>
      </c>
      <c r="F9" s="165">
        <f t="shared" si="1"/>
        <v>1007.3333333333334</v>
      </c>
      <c r="G9" s="155"/>
      <c r="I9" s="72"/>
      <c r="L9" s="73"/>
    </row>
    <row r="10" spans="2:12" ht="16.8" x14ac:dyDescent="0.3">
      <c r="B10" s="159" t="s">
        <v>46</v>
      </c>
      <c r="C10" s="170">
        <f>'From State&amp;Country +Charts'!I$470</f>
        <v>397</v>
      </c>
      <c r="D10" s="170">
        <f>'From State&amp;Country +Charts'!I$458</f>
        <v>1</v>
      </c>
      <c r="E10" s="170">
        <f t="shared" si="0"/>
        <v>396</v>
      </c>
      <c r="F10" s="165">
        <f t="shared" si="1"/>
        <v>396</v>
      </c>
      <c r="G10" s="155"/>
      <c r="I10" s="72"/>
      <c r="L10" s="73"/>
    </row>
    <row r="11" spans="2:12" ht="16.8" x14ac:dyDescent="0.3">
      <c r="B11" s="159" t="s">
        <v>47</v>
      </c>
      <c r="C11" s="170">
        <f>'From State&amp;Country +Charts'!J$470</f>
        <v>45</v>
      </c>
      <c r="D11" s="170">
        <f>'From State&amp;Country +Charts'!J$458</f>
        <v>0</v>
      </c>
      <c r="E11" s="170">
        <f t="shared" si="0"/>
        <v>45</v>
      </c>
      <c r="F11" s="165">
        <f t="shared" si="1"/>
        <v>1</v>
      </c>
      <c r="G11" s="155"/>
      <c r="I11" s="72"/>
      <c r="L11" s="73"/>
    </row>
    <row r="12" spans="2:12" ht="16.8" x14ac:dyDescent="0.3">
      <c r="B12" s="159" t="s">
        <v>48</v>
      </c>
      <c r="C12" s="170">
        <f>'From State&amp;Country +Charts'!K$470</f>
        <v>9</v>
      </c>
      <c r="D12" s="170">
        <f>'From State&amp;Country +Charts'!K$458</f>
        <v>1</v>
      </c>
      <c r="E12" s="170">
        <f t="shared" si="0"/>
        <v>8</v>
      </c>
      <c r="F12" s="165">
        <f t="shared" si="1"/>
        <v>8</v>
      </c>
      <c r="G12" s="155"/>
      <c r="I12" s="72"/>
      <c r="L12" s="73"/>
    </row>
    <row r="13" spans="2:12" ht="16.8" x14ac:dyDescent="0.3">
      <c r="B13" s="159" t="s">
        <v>49</v>
      </c>
      <c r="C13" s="170">
        <f>'From State&amp;Country +Charts'!L$470</f>
        <v>545</v>
      </c>
      <c r="D13" s="170">
        <f>'From State&amp;Country +Charts'!L$458</f>
        <v>0</v>
      </c>
      <c r="E13" s="170">
        <f t="shared" si="0"/>
        <v>545</v>
      </c>
      <c r="F13" s="165">
        <f t="shared" si="1"/>
        <v>1</v>
      </c>
      <c r="G13" s="155"/>
      <c r="I13" s="72"/>
      <c r="L13" s="73"/>
    </row>
    <row r="14" spans="2:12" ht="16.8" x14ac:dyDescent="0.3">
      <c r="B14" s="159" t="s">
        <v>50</v>
      </c>
      <c r="C14" s="170">
        <f>'From State&amp;Country +Charts'!M$470</f>
        <v>236</v>
      </c>
      <c r="D14" s="170">
        <f>'From State&amp;Country +Charts'!M$458</f>
        <v>1</v>
      </c>
      <c r="E14" s="170">
        <f t="shared" si="0"/>
        <v>235</v>
      </c>
      <c r="F14" s="165">
        <f t="shared" si="1"/>
        <v>235</v>
      </c>
      <c r="G14" s="155"/>
      <c r="I14" s="72"/>
      <c r="L14" s="73"/>
    </row>
    <row r="15" spans="2:12" ht="16.8" x14ac:dyDescent="0.3">
      <c r="B15" s="159" t="s">
        <v>51</v>
      </c>
      <c r="C15" s="170">
        <f>'From State&amp;Country +Charts'!N$470</f>
        <v>243</v>
      </c>
      <c r="D15" s="170">
        <f>'From State&amp;Country +Charts'!N$458</f>
        <v>0</v>
      </c>
      <c r="E15" s="170">
        <f t="shared" si="0"/>
        <v>243</v>
      </c>
      <c r="F15" s="165">
        <f t="shared" si="1"/>
        <v>1</v>
      </c>
      <c r="G15" s="155"/>
      <c r="I15" s="72"/>
      <c r="L15" s="73"/>
    </row>
    <row r="16" spans="2:12" ht="16.8" x14ac:dyDescent="0.3">
      <c r="B16" s="159" t="s">
        <v>52</v>
      </c>
      <c r="C16" s="170">
        <f>'From State&amp;Country +Charts'!O$470</f>
        <v>451</v>
      </c>
      <c r="D16" s="170">
        <f>'From State&amp;Country +Charts'!O$458</f>
        <v>0</v>
      </c>
      <c r="E16" s="170">
        <f t="shared" si="0"/>
        <v>451</v>
      </c>
      <c r="F16" s="165">
        <f t="shared" si="1"/>
        <v>1</v>
      </c>
      <c r="G16" s="155"/>
      <c r="I16" s="72"/>
      <c r="L16" s="73"/>
    </row>
    <row r="17" spans="2:12" ht="16.8" x14ac:dyDescent="0.3">
      <c r="B17" s="159" t="s">
        <v>53</v>
      </c>
      <c r="C17" s="170">
        <f>'From State&amp;Country +Charts'!P$470</f>
        <v>325</v>
      </c>
      <c r="D17" s="170">
        <f>'From State&amp;Country +Charts'!P$458</f>
        <v>2</v>
      </c>
      <c r="E17" s="170">
        <f t="shared" si="0"/>
        <v>323</v>
      </c>
      <c r="F17" s="165">
        <f t="shared" si="1"/>
        <v>161.5</v>
      </c>
      <c r="G17" s="155"/>
      <c r="I17" s="72"/>
      <c r="L17" s="73"/>
    </row>
    <row r="18" spans="2:12" ht="16.8" x14ac:dyDescent="0.3">
      <c r="B18" s="159" t="s">
        <v>54</v>
      </c>
      <c r="C18" s="170">
        <f>'From State&amp;Country +Charts'!Q$470</f>
        <v>95</v>
      </c>
      <c r="D18" s="170">
        <f>'From State&amp;Country +Charts'!Q$458</f>
        <v>0</v>
      </c>
      <c r="E18" s="170">
        <f t="shared" si="0"/>
        <v>95</v>
      </c>
      <c r="F18" s="165">
        <f t="shared" si="1"/>
        <v>1</v>
      </c>
      <c r="G18" s="155"/>
      <c r="I18" s="72"/>
      <c r="L18" s="73"/>
    </row>
    <row r="19" spans="2:12" ht="16.8" x14ac:dyDescent="0.3">
      <c r="B19" s="159" t="s">
        <v>55</v>
      </c>
      <c r="C19" s="170">
        <f>'From State&amp;Country +Charts'!R$470</f>
        <v>75</v>
      </c>
      <c r="D19" s="170">
        <f>'From State&amp;Country +Charts'!R$458</f>
        <v>0</v>
      </c>
      <c r="E19" s="170">
        <f t="shared" si="0"/>
        <v>75</v>
      </c>
      <c r="F19" s="165">
        <f t="shared" si="1"/>
        <v>1</v>
      </c>
      <c r="G19" s="155"/>
      <c r="I19" s="72"/>
      <c r="L19" s="73"/>
    </row>
    <row r="20" spans="2:12" ht="16.8" x14ac:dyDescent="0.3">
      <c r="B20" s="159" t="s">
        <v>56</v>
      </c>
      <c r="C20" s="170">
        <f>'From State&amp;Country +Charts'!S$470</f>
        <v>84</v>
      </c>
      <c r="D20" s="170">
        <f>'From State&amp;Country +Charts'!S$458</f>
        <v>0</v>
      </c>
      <c r="E20" s="170">
        <f t="shared" si="0"/>
        <v>84</v>
      </c>
      <c r="F20" s="165">
        <f t="shared" si="1"/>
        <v>1</v>
      </c>
      <c r="G20" s="155"/>
      <c r="I20" s="72"/>
      <c r="L20" s="73"/>
    </row>
    <row r="21" spans="2:12" ht="16.8" x14ac:dyDescent="0.3">
      <c r="B21" s="159" t="s">
        <v>57</v>
      </c>
      <c r="C21" s="170">
        <f>'From State&amp;Country +Charts'!T$470</f>
        <v>41</v>
      </c>
      <c r="D21" s="170">
        <f>'From State&amp;Country +Charts'!T$458</f>
        <v>0</v>
      </c>
      <c r="E21" s="170">
        <f t="shared" si="0"/>
        <v>41</v>
      </c>
      <c r="F21" s="165">
        <f t="shared" si="1"/>
        <v>1</v>
      </c>
      <c r="G21" s="155"/>
      <c r="I21" s="72"/>
      <c r="L21" s="73"/>
    </row>
    <row r="22" spans="2:12" ht="16.8" x14ac:dyDescent="0.3">
      <c r="B22" s="159" t="s">
        <v>58</v>
      </c>
      <c r="C22" s="170">
        <f>'From State&amp;Country +Charts'!U$470</f>
        <v>70</v>
      </c>
      <c r="D22" s="170">
        <f>'From State&amp;Country +Charts'!U$458</f>
        <v>0</v>
      </c>
      <c r="E22" s="170">
        <f t="shared" si="0"/>
        <v>70</v>
      </c>
      <c r="F22" s="165">
        <f t="shared" si="1"/>
        <v>1</v>
      </c>
      <c r="G22" s="155"/>
      <c r="I22" s="72"/>
      <c r="L22" s="73"/>
    </row>
    <row r="23" spans="2:12" ht="16.8" x14ac:dyDescent="0.3">
      <c r="B23" s="159" t="s">
        <v>59</v>
      </c>
      <c r="C23" s="170">
        <f>'From State&amp;Country +Charts'!V$470</f>
        <v>28</v>
      </c>
      <c r="D23" s="170">
        <f>'From State&amp;Country +Charts'!V$458</f>
        <v>0</v>
      </c>
      <c r="E23" s="170">
        <f t="shared" si="0"/>
        <v>28</v>
      </c>
      <c r="F23" s="165">
        <f t="shared" si="1"/>
        <v>1</v>
      </c>
      <c r="G23" s="155"/>
      <c r="I23" s="72"/>
      <c r="L23" s="73"/>
    </row>
    <row r="24" spans="2:12" ht="16.8" x14ac:dyDescent="0.3">
      <c r="B24" s="159" t="s">
        <v>60</v>
      </c>
      <c r="C24" s="170">
        <f>'From State&amp;Country +Charts'!W$470</f>
        <v>142</v>
      </c>
      <c r="D24" s="170">
        <f>'From State&amp;Country +Charts'!W$458</f>
        <v>0</v>
      </c>
      <c r="E24" s="170">
        <f t="shared" si="0"/>
        <v>142</v>
      </c>
      <c r="F24" s="165">
        <f t="shared" si="1"/>
        <v>1</v>
      </c>
      <c r="G24" s="155"/>
      <c r="I24" s="72"/>
      <c r="L24" s="73"/>
    </row>
    <row r="25" spans="2:12" ht="16.8" x14ac:dyDescent="0.3">
      <c r="B25" s="159" t="s">
        <v>61</v>
      </c>
      <c r="C25" s="170">
        <f>'From State&amp;Country +Charts'!X$470</f>
        <v>166</v>
      </c>
      <c r="D25" s="170">
        <f>'From State&amp;Country +Charts'!X$458</f>
        <v>0</v>
      </c>
      <c r="E25" s="170">
        <f t="shared" si="0"/>
        <v>166</v>
      </c>
      <c r="F25" s="165">
        <f t="shared" si="1"/>
        <v>1</v>
      </c>
      <c r="G25" s="155"/>
      <c r="I25" s="72"/>
      <c r="L25" s="73"/>
    </row>
    <row r="26" spans="2:12" ht="16.8" x14ac:dyDescent="0.3">
      <c r="B26" s="159" t="s">
        <v>62</v>
      </c>
      <c r="C26" s="170">
        <f>'From State&amp;Country +Charts'!Y$470</f>
        <v>172</v>
      </c>
      <c r="D26" s="170">
        <f>'From State&amp;Country +Charts'!Y$458</f>
        <v>2</v>
      </c>
      <c r="E26" s="170">
        <f t="shared" si="0"/>
        <v>170</v>
      </c>
      <c r="F26" s="165">
        <f t="shared" si="1"/>
        <v>85</v>
      </c>
      <c r="G26" s="155"/>
      <c r="I26" s="72"/>
      <c r="L26" s="73"/>
    </row>
    <row r="27" spans="2:12" ht="16.8" x14ac:dyDescent="0.3">
      <c r="B27" s="159" t="s">
        <v>63</v>
      </c>
      <c r="C27" s="170">
        <f>'From State&amp;Country +Charts'!Z$470</f>
        <v>180</v>
      </c>
      <c r="D27" s="170">
        <f>'From State&amp;Country +Charts'!Z$458</f>
        <v>0</v>
      </c>
      <c r="E27" s="170">
        <f t="shared" si="0"/>
        <v>180</v>
      </c>
      <c r="F27" s="165">
        <f t="shared" si="1"/>
        <v>1</v>
      </c>
      <c r="G27" s="155"/>
      <c r="I27" s="72"/>
      <c r="L27" s="73"/>
    </row>
    <row r="28" spans="2:12" ht="16.8" x14ac:dyDescent="0.3">
      <c r="B28" s="159" t="s">
        <v>64</v>
      </c>
      <c r="C28" s="170">
        <f>'From State&amp;Country +Charts'!AA$470</f>
        <v>39</v>
      </c>
      <c r="D28" s="170">
        <f>'From State&amp;Country +Charts'!AA$458</f>
        <v>0</v>
      </c>
      <c r="E28" s="170">
        <f t="shared" si="0"/>
        <v>39</v>
      </c>
      <c r="F28" s="165">
        <f t="shared" si="1"/>
        <v>1</v>
      </c>
      <c r="G28" s="155"/>
      <c r="I28" s="72"/>
      <c r="L28" s="73"/>
    </row>
    <row r="29" spans="2:12" ht="16.8" x14ac:dyDescent="0.3">
      <c r="B29" s="159" t="s">
        <v>65</v>
      </c>
      <c r="C29" s="170">
        <f>'From State&amp;Country +Charts'!AB$470</f>
        <v>133</v>
      </c>
      <c r="D29" s="170">
        <f>'From State&amp;Country +Charts'!AB$458</f>
        <v>1</v>
      </c>
      <c r="E29" s="170">
        <f t="shared" si="0"/>
        <v>132</v>
      </c>
      <c r="F29" s="165">
        <f t="shared" si="1"/>
        <v>132</v>
      </c>
      <c r="G29" s="155"/>
      <c r="I29" s="72"/>
      <c r="L29" s="73"/>
    </row>
    <row r="30" spans="2:12" ht="16.8" x14ac:dyDescent="0.3">
      <c r="B30" s="159" t="s">
        <v>66</v>
      </c>
      <c r="C30" s="170">
        <f>'From State&amp;Country +Charts'!AC$470</f>
        <v>174</v>
      </c>
      <c r="D30" s="170">
        <f>'From State&amp;Country +Charts'!AC$458</f>
        <v>1</v>
      </c>
      <c r="E30" s="170">
        <f t="shared" si="0"/>
        <v>173</v>
      </c>
      <c r="F30" s="165">
        <f t="shared" si="1"/>
        <v>173</v>
      </c>
      <c r="G30" s="155"/>
      <c r="I30" s="72"/>
      <c r="L30" s="73"/>
    </row>
    <row r="31" spans="2:12" ht="16.8" x14ac:dyDescent="0.3">
      <c r="B31" s="159" t="s">
        <v>67</v>
      </c>
      <c r="C31" s="170">
        <f>'From State&amp;Country +Charts'!AD$470</f>
        <v>42</v>
      </c>
      <c r="D31" s="170">
        <f>'From State&amp;Country +Charts'!AD$458</f>
        <v>0</v>
      </c>
      <c r="E31" s="170">
        <f t="shared" si="0"/>
        <v>42</v>
      </c>
      <c r="F31" s="165">
        <f t="shared" si="1"/>
        <v>1</v>
      </c>
      <c r="G31" s="155"/>
      <c r="I31" s="72"/>
      <c r="L31" s="73"/>
    </row>
    <row r="32" spans="2:12" ht="16.8" x14ac:dyDescent="0.3">
      <c r="B32" s="159" t="s">
        <v>68</v>
      </c>
      <c r="C32" s="170">
        <f>'From State&amp;Country +Charts'!AE$470</f>
        <v>253</v>
      </c>
      <c r="D32" s="170">
        <f>'From State&amp;Country +Charts'!AE$458</f>
        <v>0</v>
      </c>
      <c r="E32" s="170">
        <f t="shared" si="0"/>
        <v>253</v>
      </c>
      <c r="F32" s="165">
        <f t="shared" si="1"/>
        <v>1</v>
      </c>
      <c r="G32" s="155"/>
      <c r="I32" s="72"/>
      <c r="L32" s="73"/>
    </row>
    <row r="33" spans="2:12" ht="16.8" x14ac:dyDescent="0.3">
      <c r="B33" s="159" t="s">
        <v>69</v>
      </c>
      <c r="C33" s="170">
        <f>'From State&amp;Country +Charts'!AF$470</f>
        <v>25</v>
      </c>
      <c r="D33" s="170">
        <f>'From State&amp;Country +Charts'!AF$458</f>
        <v>0</v>
      </c>
      <c r="E33" s="170">
        <f t="shared" si="0"/>
        <v>25</v>
      </c>
      <c r="F33" s="165">
        <f t="shared" si="1"/>
        <v>1</v>
      </c>
      <c r="G33" s="155"/>
      <c r="I33" s="72"/>
      <c r="L33" s="73"/>
    </row>
    <row r="34" spans="2:12" ht="16.8" x14ac:dyDescent="0.3">
      <c r="B34" s="159" t="s">
        <v>70</v>
      </c>
      <c r="C34" s="170">
        <f>'From State&amp;Country +Charts'!AG$470</f>
        <v>144</v>
      </c>
      <c r="D34" s="170">
        <f>'From State&amp;Country +Charts'!AG$458</f>
        <v>0</v>
      </c>
      <c r="E34" s="170">
        <f t="shared" si="0"/>
        <v>144</v>
      </c>
      <c r="F34" s="165">
        <f t="shared" si="1"/>
        <v>1</v>
      </c>
      <c r="G34" s="155"/>
      <c r="I34" s="72"/>
      <c r="L34" s="73"/>
    </row>
    <row r="35" spans="2:12" ht="16.8" x14ac:dyDescent="0.3">
      <c r="B35" s="159" t="s">
        <v>71</v>
      </c>
      <c r="C35" s="170">
        <f>'From State&amp;Country +Charts'!AH$470</f>
        <v>90</v>
      </c>
      <c r="D35" s="170">
        <f>'From State&amp;Country +Charts'!AH$458</f>
        <v>0</v>
      </c>
      <c r="E35" s="170">
        <f t="shared" si="0"/>
        <v>90</v>
      </c>
      <c r="F35" s="165">
        <f t="shared" si="1"/>
        <v>1</v>
      </c>
      <c r="G35" s="155"/>
      <c r="I35" s="72"/>
      <c r="L35" s="73"/>
    </row>
    <row r="36" spans="2:12" ht="16.8" x14ac:dyDescent="0.3">
      <c r="B36" s="159" t="s">
        <v>72</v>
      </c>
      <c r="C36" s="170">
        <f>'From State&amp;Country +Charts'!AI$470</f>
        <v>297</v>
      </c>
      <c r="D36" s="170">
        <f>'From State&amp;Country +Charts'!AI$458</f>
        <v>1</v>
      </c>
      <c r="E36" s="170">
        <f t="shared" si="0"/>
        <v>296</v>
      </c>
      <c r="F36" s="165">
        <f t="shared" si="1"/>
        <v>296</v>
      </c>
      <c r="G36" s="155"/>
      <c r="I36" s="72"/>
      <c r="L36" s="73"/>
    </row>
    <row r="37" spans="2:12" ht="16.8" x14ac:dyDescent="0.3">
      <c r="B37" s="159" t="s">
        <v>73</v>
      </c>
      <c r="C37" s="170">
        <f>'From State&amp;Country +Charts'!AJ$470</f>
        <v>229</v>
      </c>
      <c r="D37" s="170">
        <f>'From State&amp;Country +Charts'!AJ$458</f>
        <v>0</v>
      </c>
      <c r="E37" s="170">
        <f t="shared" si="0"/>
        <v>229</v>
      </c>
      <c r="F37" s="165">
        <f t="shared" si="1"/>
        <v>1</v>
      </c>
      <c r="G37" s="155"/>
      <c r="I37" s="72"/>
      <c r="L37" s="73"/>
    </row>
    <row r="38" spans="2:12" ht="16.8" x14ac:dyDescent="0.3">
      <c r="B38" s="159" t="s">
        <v>74</v>
      </c>
      <c r="C38" s="170">
        <f>'From State&amp;Country +Charts'!AK$470</f>
        <v>44</v>
      </c>
      <c r="D38" s="170">
        <f>'From State&amp;Country +Charts'!AK$458</f>
        <v>1</v>
      </c>
      <c r="E38" s="170">
        <f t="shared" si="0"/>
        <v>43</v>
      </c>
      <c r="F38" s="165">
        <f t="shared" si="1"/>
        <v>43</v>
      </c>
      <c r="G38" s="155"/>
      <c r="I38" s="72"/>
      <c r="L38" s="73"/>
    </row>
    <row r="39" spans="2:12" ht="16.8" x14ac:dyDescent="0.3">
      <c r="B39" s="159" t="s">
        <v>75</v>
      </c>
      <c r="C39" s="170">
        <f>'From State&amp;Country +Charts'!AL$470</f>
        <v>169</v>
      </c>
      <c r="D39" s="170">
        <f>'From State&amp;Country +Charts'!AL$458</f>
        <v>0</v>
      </c>
      <c r="E39" s="170">
        <f t="shared" si="0"/>
        <v>169</v>
      </c>
      <c r="F39" s="165">
        <f t="shared" si="1"/>
        <v>1</v>
      </c>
      <c r="G39" s="155"/>
      <c r="I39" s="72"/>
      <c r="L39" s="73"/>
    </row>
    <row r="40" spans="2:12" ht="16.8" x14ac:dyDescent="0.3">
      <c r="B40" s="159" t="s">
        <v>76</v>
      </c>
      <c r="C40" s="170">
        <f>'From State&amp;Country +Charts'!AM$470</f>
        <v>93</v>
      </c>
      <c r="D40" s="170">
        <f>'From State&amp;Country +Charts'!AM$458</f>
        <v>0</v>
      </c>
      <c r="E40" s="170">
        <f t="shared" si="0"/>
        <v>93</v>
      </c>
      <c r="F40" s="165">
        <f t="shared" si="1"/>
        <v>1</v>
      </c>
      <c r="G40" s="155"/>
      <c r="I40" s="72"/>
      <c r="L40" s="73"/>
    </row>
    <row r="41" spans="2:12" ht="16.8" x14ac:dyDescent="0.3">
      <c r="B41" s="159" t="s">
        <v>77</v>
      </c>
      <c r="C41" s="170">
        <f>'From State&amp;Country +Charts'!AN$470</f>
        <v>1665</v>
      </c>
      <c r="D41" s="170">
        <f>'From State&amp;Country +Charts'!AN$458</f>
        <v>2</v>
      </c>
      <c r="E41" s="170">
        <f t="shared" si="0"/>
        <v>1663</v>
      </c>
      <c r="F41" s="165">
        <f t="shared" si="1"/>
        <v>831.5</v>
      </c>
      <c r="G41" s="155"/>
      <c r="I41" s="72"/>
      <c r="L41" s="73"/>
    </row>
    <row r="42" spans="2:12" ht="16.8" x14ac:dyDescent="0.3">
      <c r="B42" s="159" t="s">
        <v>78</v>
      </c>
      <c r="C42" s="170">
        <f>'From State&amp;Country +Charts'!AO$470</f>
        <v>167</v>
      </c>
      <c r="D42" s="170">
        <f>'From State&amp;Country +Charts'!AO$458</f>
        <v>0</v>
      </c>
      <c r="E42" s="170">
        <f t="shared" si="0"/>
        <v>167</v>
      </c>
      <c r="F42" s="165">
        <f t="shared" si="1"/>
        <v>1</v>
      </c>
      <c r="G42" s="155"/>
      <c r="I42" s="72"/>
      <c r="L42" s="73"/>
    </row>
    <row r="43" spans="2:12" ht="16.8" x14ac:dyDescent="0.3">
      <c r="B43" s="159" t="s">
        <v>79</v>
      </c>
      <c r="C43" s="170">
        <f>'From State&amp;Country +Charts'!AP$470</f>
        <v>22</v>
      </c>
      <c r="D43" s="170">
        <f>'From State&amp;Country +Charts'!AP$458</f>
        <v>0</v>
      </c>
      <c r="E43" s="170">
        <f t="shared" si="0"/>
        <v>22</v>
      </c>
      <c r="F43" s="165">
        <f t="shared" si="1"/>
        <v>1</v>
      </c>
      <c r="G43" s="155"/>
      <c r="I43" s="72"/>
      <c r="L43" s="73"/>
    </row>
    <row r="44" spans="2:12" ht="16.8" x14ac:dyDescent="0.3">
      <c r="B44" s="159" t="s">
        <v>80</v>
      </c>
      <c r="C44" s="170">
        <f>'From State&amp;Country +Charts'!AQ$470</f>
        <v>94</v>
      </c>
      <c r="D44" s="170">
        <f>'From State&amp;Country +Charts'!AQ$458</f>
        <v>0</v>
      </c>
      <c r="E44" s="170">
        <f t="shared" si="0"/>
        <v>94</v>
      </c>
      <c r="F44" s="165">
        <f t="shared" si="1"/>
        <v>1</v>
      </c>
      <c r="G44" s="155"/>
      <c r="I44" s="72"/>
      <c r="L44" s="73"/>
    </row>
    <row r="45" spans="2:12" ht="16.8" x14ac:dyDescent="0.3">
      <c r="B45" s="159" t="s">
        <v>81</v>
      </c>
      <c r="C45" s="170">
        <f>'From State&amp;Country +Charts'!AR$470</f>
        <v>36</v>
      </c>
      <c r="D45" s="170">
        <f>'From State&amp;Country +Charts'!AR$458</f>
        <v>1</v>
      </c>
      <c r="E45" s="170">
        <f t="shared" si="0"/>
        <v>35</v>
      </c>
      <c r="F45" s="165">
        <f t="shared" si="1"/>
        <v>35</v>
      </c>
      <c r="G45" s="155"/>
      <c r="I45" s="72"/>
      <c r="L45" s="73"/>
    </row>
    <row r="46" spans="2:12" ht="16.8" x14ac:dyDescent="0.3">
      <c r="B46" s="159" t="s">
        <v>82</v>
      </c>
      <c r="C46" s="170">
        <f>'From State&amp;Country +Charts'!AS$470</f>
        <v>126</v>
      </c>
      <c r="D46" s="170">
        <f>'From State&amp;Country +Charts'!AS$458</f>
        <v>0</v>
      </c>
      <c r="E46" s="170">
        <f t="shared" si="0"/>
        <v>126</v>
      </c>
      <c r="F46" s="165">
        <f t="shared" si="1"/>
        <v>1</v>
      </c>
      <c r="G46" s="155"/>
      <c r="I46" s="72"/>
      <c r="L46" s="73"/>
    </row>
    <row r="47" spans="2:12" ht="16.8" x14ac:dyDescent="0.3">
      <c r="B47" s="159" t="s">
        <v>83</v>
      </c>
      <c r="C47" s="170">
        <f>'From State&amp;Country +Charts'!AT$470</f>
        <v>749</v>
      </c>
      <c r="D47" s="170">
        <f>'From State&amp;Country +Charts'!AT$458</f>
        <v>2</v>
      </c>
      <c r="E47" s="170">
        <f t="shared" si="0"/>
        <v>747</v>
      </c>
      <c r="F47" s="165">
        <f t="shared" si="1"/>
        <v>373.5</v>
      </c>
      <c r="G47" s="155"/>
      <c r="I47" s="72"/>
      <c r="L47" s="73"/>
    </row>
    <row r="48" spans="2:12" ht="16.8" x14ac:dyDescent="0.3">
      <c r="B48" s="159" t="s">
        <v>84</v>
      </c>
      <c r="C48" s="170">
        <f>'From State&amp;Country +Charts'!AU$470</f>
        <v>231</v>
      </c>
      <c r="D48" s="170">
        <f>'From State&amp;Country +Charts'!AU$458</f>
        <v>0</v>
      </c>
      <c r="E48" s="170">
        <f t="shared" si="0"/>
        <v>231</v>
      </c>
      <c r="F48" s="165">
        <f t="shared" si="1"/>
        <v>1</v>
      </c>
      <c r="G48" s="155"/>
      <c r="I48" s="72"/>
      <c r="L48" s="73"/>
    </row>
    <row r="49" spans="2:12" ht="16.8" x14ac:dyDescent="0.3">
      <c r="B49" s="159" t="s">
        <v>85</v>
      </c>
      <c r="C49" s="170">
        <f>'From State&amp;Country +Charts'!AV$470</f>
        <v>14</v>
      </c>
      <c r="D49" s="170">
        <f>'From State&amp;Country +Charts'!AV$458</f>
        <v>0</v>
      </c>
      <c r="E49" s="170">
        <f t="shared" si="0"/>
        <v>14</v>
      </c>
      <c r="F49" s="165">
        <f t="shared" si="1"/>
        <v>1</v>
      </c>
      <c r="G49" s="155"/>
      <c r="I49" s="72"/>
      <c r="L49" s="73"/>
    </row>
    <row r="50" spans="2:12" ht="16.8" x14ac:dyDescent="0.3">
      <c r="B50" s="159" t="s">
        <v>86</v>
      </c>
      <c r="C50" s="170">
        <f>'From State&amp;Country +Charts'!AW$470</f>
        <v>229</v>
      </c>
      <c r="D50" s="170">
        <f>'From State&amp;Country +Charts'!AW$458</f>
        <v>1</v>
      </c>
      <c r="E50" s="170">
        <f t="shared" si="0"/>
        <v>228</v>
      </c>
      <c r="F50" s="165">
        <f t="shared" si="1"/>
        <v>228</v>
      </c>
      <c r="G50" s="155"/>
      <c r="I50" s="72"/>
      <c r="L50" s="73"/>
    </row>
    <row r="51" spans="2:12" ht="16.8" x14ac:dyDescent="0.3">
      <c r="B51" s="159" t="s">
        <v>87</v>
      </c>
      <c r="C51" s="170">
        <f>'From State&amp;Country +Charts'!AX$470</f>
        <v>0</v>
      </c>
      <c r="D51" s="170">
        <f>'From State&amp;Country +Charts'!AX$458</f>
        <v>0</v>
      </c>
      <c r="E51" s="170">
        <f t="shared" si="0"/>
        <v>0</v>
      </c>
      <c r="F51" s="165">
        <f>IFERROR((E51/D51),0)</f>
        <v>0</v>
      </c>
      <c r="G51" s="155"/>
      <c r="I51" s="72"/>
      <c r="L51" s="73"/>
    </row>
    <row r="52" spans="2:12" ht="16.8" x14ac:dyDescent="0.3">
      <c r="B52" s="159" t="s">
        <v>88</v>
      </c>
      <c r="C52" s="170">
        <f>'From State&amp;Country +Charts'!AY$470</f>
        <v>15</v>
      </c>
      <c r="D52" s="170">
        <f>'From State&amp;Country +Charts'!AY$458</f>
        <v>0</v>
      </c>
      <c r="E52" s="170">
        <f t="shared" si="0"/>
        <v>15</v>
      </c>
      <c r="F52" s="165">
        <f t="shared" si="1"/>
        <v>1</v>
      </c>
      <c r="G52" s="155"/>
      <c r="I52" s="72"/>
      <c r="L52" s="73"/>
    </row>
    <row r="53" spans="2:12" ht="16.8" x14ac:dyDescent="0.3">
      <c r="B53" s="159" t="s">
        <v>89</v>
      </c>
      <c r="C53" s="170">
        <f>'From State&amp;Country +Charts'!AZ$470</f>
        <v>134</v>
      </c>
      <c r="D53" s="170">
        <f>'From State&amp;Country +Charts'!AZ$458</f>
        <v>1</v>
      </c>
      <c r="E53" s="170">
        <f t="shared" si="0"/>
        <v>133</v>
      </c>
      <c r="F53" s="165">
        <f t="shared" si="1"/>
        <v>133</v>
      </c>
      <c r="G53" s="155"/>
      <c r="I53" s="72"/>
      <c r="L53" s="73"/>
    </row>
    <row r="54" spans="2:12" ht="16.8" x14ac:dyDescent="0.3">
      <c r="B54" s="159" t="s">
        <v>90</v>
      </c>
      <c r="C54" s="170">
        <f>'From State&amp;Country +Charts'!BA$470</f>
        <v>28</v>
      </c>
      <c r="D54" s="170">
        <f>'From State&amp;Country +Charts'!BA$458</f>
        <v>0</v>
      </c>
      <c r="E54" s="170">
        <f t="shared" si="0"/>
        <v>28</v>
      </c>
      <c r="F54" s="165">
        <f t="shared" si="1"/>
        <v>1</v>
      </c>
      <c r="G54" s="155"/>
      <c r="I54" s="72"/>
      <c r="L54" s="73"/>
    </row>
    <row r="55" spans="2:12" ht="16.8" x14ac:dyDescent="0.3">
      <c r="B55" s="159" t="s">
        <v>302</v>
      </c>
      <c r="C55" s="170">
        <f>'From State&amp;Country +Charts'!BB$470</f>
        <v>40</v>
      </c>
      <c r="D55" s="170">
        <f>'From State&amp;Country +Charts'!BB$458</f>
        <v>0</v>
      </c>
      <c r="E55" s="170">
        <f t="shared" si="0"/>
        <v>40</v>
      </c>
      <c r="F55" s="165">
        <f t="shared" si="1"/>
        <v>1</v>
      </c>
      <c r="G55" s="155"/>
      <c r="I55" s="72"/>
      <c r="L55" s="73"/>
    </row>
    <row r="56" spans="2:12" ht="17.399999999999999" thickBot="1" x14ac:dyDescent="0.35">
      <c r="B56" s="160" t="s">
        <v>634</v>
      </c>
      <c r="C56" s="171">
        <f>SUM('From State&amp;Country +Charts'!$BO$470:$BQ$470)</f>
        <v>822</v>
      </c>
      <c r="D56" s="171">
        <f>SUM('From State&amp;Country +Charts'!$BO$458:$BQ$458)</f>
        <v>0</v>
      </c>
      <c r="E56" s="171">
        <f t="shared" si="0"/>
        <v>822</v>
      </c>
      <c r="F56" s="166">
        <f t="shared" si="1"/>
        <v>1</v>
      </c>
      <c r="G56" s="155"/>
      <c r="I56" s="72"/>
      <c r="L56" s="73"/>
    </row>
    <row r="57" spans="2:12" s="59" customFormat="1" ht="18" thickTop="1" x14ac:dyDescent="0.3">
      <c r="B57" s="172" t="s">
        <v>0</v>
      </c>
      <c r="C57" s="167">
        <f>SUM(C5:C56)</f>
        <v>13349</v>
      </c>
      <c r="D57" s="167">
        <f>SUM(D5:D56)</f>
        <v>23</v>
      </c>
      <c r="E57" s="167">
        <f>SUM(E5:E56)</f>
        <v>13326</v>
      </c>
      <c r="F57" s="168">
        <f>IFERROR((E57/D57),1)</f>
        <v>579.39130434782612</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7"/>
  <sheetViews>
    <sheetView topLeftCell="B1" workbookViewId="0">
      <selection activeCell="CX392" sqref="CX392"/>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3:AP310"/>
  <sheetViews>
    <sheetView showGridLines="0" zoomScaleNormal="100" zoomScaleSheetLayoutView="50" workbookViewId="0">
      <pane xSplit="2" ySplit="5" topLeftCell="C6" activePane="bottomRight" state="frozen"/>
      <selection activeCell="CI510" sqref="CI510"/>
      <selection pane="topRight" activeCell="CI510" sqref="CI510"/>
      <selection pane="bottomLeft" activeCell="CI510" sqref="CI510"/>
      <selection pane="bottomRight" activeCell="D3" sqref="D3"/>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16384" width="6.1796875" style="12"/>
  </cols>
  <sheetData>
    <row r="3" spans="1:42" s="15" customFormat="1" ht="22.8" x14ac:dyDescent="0.4">
      <c r="A3" s="14"/>
      <c r="B3" s="14"/>
      <c r="G3" s="152" t="s">
        <v>827</v>
      </c>
      <c r="AB3" s="152" t="str">
        <f>G3</f>
        <v>May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88</v>
      </c>
      <c r="C6" s="155">
        <v>0</v>
      </c>
      <c r="D6" s="155">
        <v>0</v>
      </c>
      <c r="E6" s="155">
        <v>4</v>
      </c>
      <c r="F6" s="155">
        <v>0</v>
      </c>
      <c r="G6" s="155">
        <v>1</v>
      </c>
      <c r="H6" s="155">
        <v>8</v>
      </c>
      <c r="I6" s="155">
        <v>0</v>
      </c>
      <c r="J6" s="155">
        <v>0</v>
      </c>
      <c r="K6" s="155">
        <v>0</v>
      </c>
      <c r="L6" s="155">
        <v>0</v>
      </c>
      <c r="M6" s="155">
        <v>0</v>
      </c>
      <c r="N6" s="155">
        <v>0</v>
      </c>
      <c r="O6" s="155">
        <v>2</v>
      </c>
      <c r="P6" s="155">
        <v>0</v>
      </c>
      <c r="Q6" s="155">
        <v>1</v>
      </c>
      <c r="R6" s="155">
        <v>0</v>
      </c>
      <c r="S6" s="155">
        <v>21</v>
      </c>
      <c r="T6" s="155">
        <v>5</v>
      </c>
      <c r="U6" s="155">
        <v>0</v>
      </c>
      <c r="V6" s="155">
        <v>0</v>
      </c>
      <c r="W6" s="155">
        <v>0</v>
      </c>
      <c r="X6" s="155">
        <v>0</v>
      </c>
      <c r="Y6" s="155">
        <v>0</v>
      </c>
      <c r="Z6" s="155">
        <v>0</v>
      </c>
      <c r="AA6" s="155">
        <v>0</v>
      </c>
      <c r="AB6" s="155">
        <v>0</v>
      </c>
      <c r="AC6" s="155">
        <v>14</v>
      </c>
      <c r="AD6" s="155">
        <v>0</v>
      </c>
      <c r="AE6" s="155">
        <v>2</v>
      </c>
      <c r="AF6" s="155">
        <v>0</v>
      </c>
      <c r="AG6" s="155">
        <v>9</v>
      </c>
      <c r="AH6" s="155">
        <v>5</v>
      </c>
      <c r="AI6" s="155">
        <v>0</v>
      </c>
      <c r="AJ6" s="155">
        <v>5</v>
      </c>
      <c r="AK6" s="155">
        <v>0</v>
      </c>
      <c r="AL6" s="155">
        <v>1</v>
      </c>
      <c r="AM6" s="155">
        <v>1</v>
      </c>
      <c r="AN6" s="155">
        <v>1</v>
      </c>
      <c r="AO6" s="155">
        <v>2</v>
      </c>
      <c r="AP6" s="155">
        <v>6</v>
      </c>
    </row>
    <row r="7" spans="1:42" customFormat="1" ht="15.6" x14ac:dyDescent="0.3">
      <c r="A7" s="178" t="s">
        <v>42</v>
      </c>
      <c r="B7" s="179">
        <v>199</v>
      </c>
      <c r="C7" s="155">
        <v>0</v>
      </c>
      <c r="D7" s="155">
        <v>1</v>
      </c>
      <c r="E7" s="155">
        <v>5</v>
      </c>
      <c r="F7" s="155">
        <v>2</v>
      </c>
      <c r="G7" s="155">
        <v>11</v>
      </c>
      <c r="H7" s="155">
        <v>16</v>
      </c>
      <c r="I7" s="155">
        <v>0</v>
      </c>
      <c r="J7" s="155">
        <v>1</v>
      </c>
      <c r="K7" s="155">
        <v>1</v>
      </c>
      <c r="L7" s="155">
        <v>2</v>
      </c>
      <c r="M7" s="155">
        <v>0</v>
      </c>
      <c r="N7" s="155">
        <v>0</v>
      </c>
      <c r="O7" s="155">
        <v>0</v>
      </c>
      <c r="P7" s="155">
        <v>4</v>
      </c>
      <c r="Q7" s="155">
        <v>2</v>
      </c>
      <c r="R7" s="155">
        <v>0</v>
      </c>
      <c r="S7" s="155">
        <v>35</v>
      </c>
      <c r="T7" s="155">
        <v>11</v>
      </c>
      <c r="U7" s="155">
        <v>1</v>
      </c>
      <c r="V7" s="155">
        <v>0</v>
      </c>
      <c r="W7" s="155">
        <v>3</v>
      </c>
      <c r="X7" s="155">
        <v>0</v>
      </c>
      <c r="Y7" s="155">
        <v>3</v>
      </c>
      <c r="Z7" s="155">
        <v>0</v>
      </c>
      <c r="AA7" s="155">
        <v>0</v>
      </c>
      <c r="AB7" s="155">
        <v>0</v>
      </c>
      <c r="AC7" s="155">
        <v>30</v>
      </c>
      <c r="AD7" s="155">
        <v>0</v>
      </c>
      <c r="AE7" s="155">
        <v>6</v>
      </c>
      <c r="AF7" s="155">
        <v>1</v>
      </c>
      <c r="AG7" s="155">
        <v>14</v>
      </c>
      <c r="AH7" s="155">
        <v>23</v>
      </c>
      <c r="AI7" s="155">
        <v>2</v>
      </c>
      <c r="AJ7" s="155">
        <v>11</v>
      </c>
      <c r="AK7" s="155">
        <v>0</v>
      </c>
      <c r="AL7" s="155">
        <v>0</v>
      </c>
      <c r="AM7" s="155">
        <v>7</v>
      </c>
      <c r="AN7" s="155">
        <v>0</v>
      </c>
      <c r="AO7" s="155">
        <v>1</v>
      </c>
      <c r="AP7" s="155">
        <v>6</v>
      </c>
    </row>
    <row r="8" spans="1:42" customFormat="1" ht="15.6" x14ac:dyDescent="0.3">
      <c r="A8" s="178" t="s">
        <v>43</v>
      </c>
      <c r="B8" s="179">
        <v>585</v>
      </c>
      <c r="C8" s="155">
        <v>0</v>
      </c>
      <c r="D8" s="155">
        <v>0</v>
      </c>
      <c r="E8" s="155">
        <v>15</v>
      </c>
      <c r="F8" s="155">
        <v>5</v>
      </c>
      <c r="G8" s="155">
        <v>15</v>
      </c>
      <c r="H8" s="155">
        <v>49</v>
      </c>
      <c r="I8" s="155">
        <v>3</v>
      </c>
      <c r="J8" s="155">
        <v>7</v>
      </c>
      <c r="K8" s="155">
        <v>1</v>
      </c>
      <c r="L8" s="155">
        <v>2</v>
      </c>
      <c r="M8" s="155">
        <v>1</v>
      </c>
      <c r="N8" s="155">
        <v>0</v>
      </c>
      <c r="O8" s="155">
        <v>7</v>
      </c>
      <c r="P8" s="155">
        <v>11</v>
      </c>
      <c r="Q8" s="155">
        <v>10</v>
      </c>
      <c r="R8" s="155">
        <v>3</v>
      </c>
      <c r="S8" s="155">
        <v>159</v>
      </c>
      <c r="T8" s="155">
        <v>25</v>
      </c>
      <c r="U8" s="155">
        <v>3</v>
      </c>
      <c r="V8" s="155">
        <v>1</v>
      </c>
      <c r="W8" s="155">
        <v>3</v>
      </c>
      <c r="X8" s="155">
        <v>2</v>
      </c>
      <c r="Y8" s="155">
        <v>5</v>
      </c>
      <c r="Z8" s="155">
        <v>4</v>
      </c>
      <c r="AA8" s="155">
        <v>2</v>
      </c>
      <c r="AB8" s="155">
        <v>1</v>
      </c>
      <c r="AC8" s="155">
        <v>53</v>
      </c>
      <c r="AD8" s="155">
        <v>2</v>
      </c>
      <c r="AE8" s="155">
        <v>9</v>
      </c>
      <c r="AF8" s="155">
        <v>3</v>
      </c>
      <c r="AG8" s="155">
        <v>60</v>
      </c>
      <c r="AH8" s="155">
        <v>39</v>
      </c>
      <c r="AI8" s="155">
        <v>4</v>
      </c>
      <c r="AJ8" s="155">
        <v>35</v>
      </c>
      <c r="AK8" s="155">
        <v>0</v>
      </c>
      <c r="AL8" s="155">
        <v>6</v>
      </c>
      <c r="AM8" s="155">
        <v>17</v>
      </c>
      <c r="AN8" s="155">
        <v>2</v>
      </c>
      <c r="AO8" s="155">
        <v>6</v>
      </c>
      <c r="AP8" s="155">
        <v>15</v>
      </c>
    </row>
    <row r="9" spans="1:42" customFormat="1" ht="15.6" x14ac:dyDescent="0.3">
      <c r="A9" s="178" t="s">
        <v>44</v>
      </c>
      <c r="B9" s="179">
        <v>44</v>
      </c>
      <c r="C9" s="155">
        <v>0</v>
      </c>
      <c r="D9" s="155">
        <v>0</v>
      </c>
      <c r="E9" s="155">
        <v>4</v>
      </c>
      <c r="F9" s="155">
        <v>0</v>
      </c>
      <c r="G9" s="155">
        <v>1</v>
      </c>
      <c r="H9" s="155">
        <v>3</v>
      </c>
      <c r="I9" s="155">
        <v>0</v>
      </c>
      <c r="J9" s="155">
        <v>3</v>
      </c>
      <c r="K9" s="155">
        <v>0</v>
      </c>
      <c r="L9" s="155">
        <v>0</v>
      </c>
      <c r="M9" s="155">
        <v>0</v>
      </c>
      <c r="N9" s="155">
        <v>0</v>
      </c>
      <c r="O9" s="155">
        <v>0</v>
      </c>
      <c r="P9" s="155">
        <v>0</v>
      </c>
      <c r="Q9" s="155">
        <v>0</v>
      </c>
      <c r="R9" s="155">
        <v>0</v>
      </c>
      <c r="S9" s="155">
        <v>12</v>
      </c>
      <c r="T9" s="155">
        <v>4</v>
      </c>
      <c r="U9" s="155">
        <v>0</v>
      </c>
      <c r="V9" s="155">
        <v>2</v>
      </c>
      <c r="W9" s="155">
        <v>1</v>
      </c>
      <c r="X9" s="155">
        <v>0</v>
      </c>
      <c r="Y9" s="155">
        <v>0</v>
      </c>
      <c r="Z9" s="155">
        <v>0</v>
      </c>
      <c r="AA9" s="155">
        <v>0</v>
      </c>
      <c r="AB9" s="155">
        <v>0</v>
      </c>
      <c r="AC9" s="155">
        <v>7</v>
      </c>
      <c r="AD9" s="155">
        <v>0</v>
      </c>
      <c r="AE9" s="155">
        <v>0</v>
      </c>
      <c r="AF9" s="155">
        <v>0</v>
      </c>
      <c r="AG9" s="155">
        <v>4</v>
      </c>
      <c r="AH9" s="155">
        <v>3</v>
      </c>
      <c r="AI9" s="155">
        <v>0</v>
      </c>
      <c r="AJ9" s="155">
        <v>0</v>
      </c>
      <c r="AK9" s="155">
        <v>0</v>
      </c>
      <c r="AL9" s="155">
        <v>0</v>
      </c>
      <c r="AM9" s="155">
        <v>0</v>
      </c>
      <c r="AN9" s="155">
        <v>0</v>
      </c>
      <c r="AO9" s="155">
        <v>0</v>
      </c>
      <c r="AP9" s="155">
        <v>0</v>
      </c>
    </row>
    <row r="10" spans="1:42" customFormat="1" ht="15.6" x14ac:dyDescent="0.3">
      <c r="A10" s="178" t="s">
        <v>45</v>
      </c>
      <c r="B10" s="179">
        <v>3025</v>
      </c>
      <c r="C10" s="155">
        <v>4</v>
      </c>
      <c r="D10" s="155">
        <v>4</v>
      </c>
      <c r="E10" s="155">
        <v>56</v>
      </c>
      <c r="F10" s="155">
        <v>15</v>
      </c>
      <c r="G10" s="155">
        <v>51</v>
      </c>
      <c r="H10" s="155">
        <v>288</v>
      </c>
      <c r="I10" s="155">
        <v>1</v>
      </c>
      <c r="J10" s="155">
        <v>19</v>
      </c>
      <c r="K10" s="155">
        <v>9</v>
      </c>
      <c r="L10" s="155">
        <v>3</v>
      </c>
      <c r="M10" s="155">
        <v>15</v>
      </c>
      <c r="N10" s="155">
        <v>0</v>
      </c>
      <c r="O10" s="155">
        <v>13</v>
      </c>
      <c r="P10" s="155">
        <v>12</v>
      </c>
      <c r="Q10" s="155">
        <v>47</v>
      </c>
      <c r="R10" s="155">
        <v>14</v>
      </c>
      <c r="S10" s="155">
        <v>1187</v>
      </c>
      <c r="T10" s="155">
        <v>145</v>
      </c>
      <c r="U10" s="155">
        <v>4</v>
      </c>
      <c r="V10" s="155">
        <v>5</v>
      </c>
      <c r="W10" s="155">
        <v>14</v>
      </c>
      <c r="X10" s="155">
        <v>0</v>
      </c>
      <c r="Y10" s="155">
        <v>17</v>
      </c>
      <c r="Z10" s="155">
        <v>2</v>
      </c>
      <c r="AA10" s="155">
        <v>6</v>
      </c>
      <c r="AB10" s="155">
        <v>10</v>
      </c>
      <c r="AC10" s="155">
        <v>262</v>
      </c>
      <c r="AD10" s="155">
        <v>17</v>
      </c>
      <c r="AE10" s="155">
        <v>33</v>
      </c>
      <c r="AF10" s="155">
        <v>3</v>
      </c>
      <c r="AG10" s="155">
        <v>177</v>
      </c>
      <c r="AH10" s="155">
        <v>190</v>
      </c>
      <c r="AI10" s="155">
        <v>14</v>
      </c>
      <c r="AJ10" s="155">
        <v>109</v>
      </c>
      <c r="AK10" s="155">
        <v>0</v>
      </c>
      <c r="AL10" s="155">
        <v>21</v>
      </c>
      <c r="AM10" s="155">
        <v>98</v>
      </c>
      <c r="AN10" s="155">
        <v>21</v>
      </c>
      <c r="AO10" s="155">
        <v>39</v>
      </c>
      <c r="AP10" s="155">
        <v>100</v>
      </c>
    </row>
    <row r="11" spans="1:42" customFormat="1" ht="15.6" x14ac:dyDescent="0.3">
      <c r="A11" s="178" t="s">
        <v>46</v>
      </c>
      <c r="B11" s="179">
        <v>397</v>
      </c>
      <c r="C11" s="155">
        <v>0</v>
      </c>
      <c r="D11" s="155">
        <v>0</v>
      </c>
      <c r="E11" s="155">
        <v>9</v>
      </c>
      <c r="F11" s="155">
        <v>3</v>
      </c>
      <c r="G11" s="155">
        <v>5</v>
      </c>
      <c r="H11" s="155">
        <v>24</v>
      </c>
      <c r="I11" s="155">
        <v>0</v>
      </c>
      <c r="J11" s="155">
        <v>3</v>
      </c>
      <c r="K11" s="155">
        <v>1</v>
      </c>
      <c r="L11" s="155">
        <v>0</v>
      </c>
      <c r="M11" s="155">
        <v>1</v>
      </c>
      <c r="N11" s="155">
        <v>0</v>
      </c>
      <c r="O11" s="155">
        <v>4</v>
      </c>
      <c r="P11" s="155">
        <v>3</v>
      </c>
      <c r="Q11" s="155">
        <v>8</v>
      </c>
      <c r="R11" s="155">
        <v>5</v>
      </c>
      <c r="S11" s="155">
        <v>115</v>
      </c>
      <c r="T11" s="155">
        <v>21</v>
      </c>
      <c r="U11" s="155">
        <v>0</v>
      </c>
      <c r="V11" s="155">
        <v>0</v>
      </c>
      <c r="W11" s="155">
        <v>1</v>
      </c>
      <c r="X11" s="155">
        <v>0</v>
      </c>
      <c r="Y11" s="155">
        <v>2</v>
      </c>
      <c r="Z11" s="155">
        <v>4</v>
      </c>
      <c r="AA11" s="155">
        <v>0</v>
      </c>
      <c r="AB11" s="155">
        <v>1</v>
      </c>
      <c r="AC11" s="155">
        <v>43</v>
      </c>
      <c r="AD11" s="155">
        <v>3</v>
      </c>
      <c r="AE11" s="155">
        <v>13</v>
      </c>
      <c r="AF11" s="155">
        <v>1</v>
      </c>
      <c r="AG11" s="155">
        <v>28</v>
      </c>
      <c r="AH11" s="155">
        <v>25</v>
      </c>
      <c r="AI11" s="155">
        <v>3</v>
      </c>
      <c r="AJ11" s="155">
        <v>17</v>
      </c>
      <c r="AK11" s="155">
        <v>0</v>
      </c>
      <c r="AL11" s="155">
        <v>8</v>
      </c>
      <c r="AM11" s="155">
        <v>18</v>
      </c>
      <c r="AN11" s="155">
        <v>4</v>
      </c>
      <c r="AO11" s="155">
        <v>12</v>
      </c>
      <c r="AP11" s="155">
        <v>12</v>
      </c>
    </row>
    <row r="12" spans="1:42" customFormat="1" ht="15.6" x14ac:dyDescent="0.3">
      <c r="A12" s="178" t="s">
        <v>47</v>
      </c>
      <c r="B12" s="179">
        <v>45</v>
      </c>
      <c r="C12" s="155">
        <v>0</v>
      </c>
      <c r="D12" s="155">
        <v>0</v>
      </c>
      <c r="E12" s="155">
        <v>0</v>
      </c>
      <c r="F12" s="155">
        <v>0</v>
      </c>
      <c r="G12" s="155">
        <v>0</v>
      </c>
      <c r="H12" s="155">
        <v>2</v>
      </c>
      <c r="I12" s="155">
        <v>0</v>
      </c>
      <c r="J12" s="155">
        <v>1</v>
      </c>
      <c r="K12" s="155">
        <v>0</v>
      </c>
      <c r="L12" s="155">
        <v>0</v>
      </c>
      <c r="M12" s="155">
        <v>0</v>
      </c>
      <c r="N12" s="155">
        <v>0</v>
      </c>
      <c r="O12" s="155">
        <v>0</v>
      </c>
      <c r="P12" s="155">
        <v>0</v>
      </c>
      <c r="Q12" s="155">
        <v>0</v>
      </c>
      <c r="R12" s="155">
        <v>0</v>
      </c>
      <c r="S12" s="155">
        <v>26</v>
      </c>
      <c r="T12" s="155">
        <v>3</v>
      </c>
      <c r="U12" s="155">
        <v>0</v>
      </c>
      <c r="V12" s="155">
        <v>0</v>
      </c>
      <c r="W12" s="155">
        <v>0</v>
      </c>
      <c r="X12" s="155">
        <v>0</v>
      </c>
      <c r="Y12" s="155">
        <v>1</v>
      </c>
      <c r="Z12" s="155">
        <v>0</v>
      </c>
      <c r="AA12" s="155">
        <v>0</v>
      </c>
      <c r="AB12" s="155">
        <v>0</v>
      </c>
      <c r="AC12" s="155">
        <v>1</v>
      </c>
      <c r="AD12" s="155">
        <v>0</v>
      </c>
      <c r="AE12" s="155">
        <v>0</v>
      </c>
      <c r="AF12" s="155">
        <v>0</v>
      </c>
      <c r="AG12" s="155">
        <v>7</v>
      </c>
      <c r="AH12" s="155">
        <v>1</v>
      </c>
      <c r="AI12" s="155">
        <v>0</v>
      </c>
      <c r="AJ12" s="155">
        <v>0</v>
      </c>
      <c r="AK12" s="155">
        <v>0</v>
      </c>
      <c r="AL12" s="155">
        <v>0</v>
      </c>
      <c r="AM12" s="155">
        <v>1</v>
      </c>
      <c r="AN12" s="155">
        <v>0</v>
      </c>
      <c r="AO12" s="155">
        <v>0</v>
      </c>
      <c r="AP12" s="155">
        <v>2</v>
      </c>
    </row>
    <row r="13" spans="1:42" customFormat="1" ht="15.6" x14ac:dyDescent="0.3">
      <c r="A13" s="178" t="s">
        <v>48</v>
      </c>
      <c r="B13" s="179">
        <v>9</v>
      </c>
      <c r="C13" s="155">
        <v>0</v>
      </c>
      <c r="D13" s="155">
        <v>0</v>
      </c>
      <c r="E13" s="155">
        <v>0</v>
      </c>
      <c r="F13" s="155">
        <v>0</v>
      </c>
      <c r="G13" s="155">
        <v>0</v>
      </c>
      <c r="H13" s="155">
        <v>2</v>
      </c>
      <c r="I13" s="155">
        <v>0</v>
      </c>
      <c r="J13" s="155">
        <v>0</v>
      </c>
      <c r="K13" s="155">
        <v>0</v>
      </c>
      <c r="L13" s="155">
        <v>0</v>
      </c>
      <c r="M13" s="155">
        <v>0</v>
      </c>
      <c r="N13" s="155">
        <v>0</v>
      </c>
      <c r="O13" s="155">
        <v>0</v>
      </c>
      <c r="P13" s="155">
        <v>0</v>
      </c>
      <c r="Q13" s="155">
        <v>0</v>
      </c>
      <c r="R13" s="155">
        <v>0</v>
      </c>
      <c r="S13" s="155">
        <v>3</v>
      </c>
      <c r="T13" s="155">
        <v>0</v>
      </c>
      <c r="U13" s="155">
        <v>0</v>
      </c>
      <c r="V13" s="155">
        <v>0</v>
      </c>
      <c r="W13" s="155">
        <v>0</v>
      </c>
      <c r="X13" s="155">
        <v>0</v>
      </c>
      <c r="Y13" s="155">
        <v>0</v>
      </c>
      <c r="Z13" s="155">
        <v>0</v>
      </c>
      <c r="AA13" s="155">
        <v>0</v>
      </c>
      <c r="AB13" s="155">
        <v>0</v>
      </c>
      <c r="AC13" s="155">
        <v>2</v>
      </c>
      <c r="AD13" s="155">
        <v>0</v>
      </c>
      <c r="AE13" s="155">
        <v>0</v>
      </c>
      <c r="AF13" s="155">
        <v>0</v>
      </c>
      <c r="AG13" s="155">
        <v>2</v>
      </c>
      <c r="AH13" s="155">
        <v>0</v>
      </c>
      <c r="AI13" s="155">
        <v>0</v>
      </c>
      <c r="AJ13" s="155">
        <v>0</v>
      </c>
      <c r="AK13" s="155">
        <v>0</v>
      </c>
      <c r="AL13" s="155">
        <v>0</v>
      </c>
      <c r="AM13" s="155">
        <v>0</v>
      </c>
      <c r="AN13" s="155">
        <v>0</v>
      </c>
      <c r="AO13" s="155">
        <v>0</v>
      </c>
      <c r="AP13" s="155">
        <v>0</v>
      </c>
    </row>
    <row r="14" spans="1:42" customFormat="1" ht="15.6" x14ac:dyDescent="0.3">
      <c r="A14" s="178" t="s">
        <v>49</v>
      </c>
      <c r="B14" s="179">
        <v>545</v>
      </c>
      <c r="C14" s="155">
        <v>0</v>
      </c>
      <c r="D14" s="155">
        <v>0</v>
      </c>
      <c r="E14" s="155">
        <v>6</v>
      </c>
      <c r="F14" s="155">
        <v>6</v>
      </c>
      <c r="G14" s="155">
        <v>5</v>
      </c>
      <c r="H14" s="155">
        <v>43</v>
      </c>
      <c r="I14" s="155">
        <v>0</v>
      </c>
      <c r="J14" s="155">
        <v>4</v>
      </c>
      <c r="K14" s="155">
        <v>0</v>
      </c>
      <c r="L14" s="155">
        <v>0</v>
      </c>
      <c r="M14" s="155">
        <v>1</v>
      </c>
      <c r="N14" s="155">
        <v>0</v>
      </c>
      <c r="O14" s="155">
        <v>1</v>
      </c>
      <c r="P14" s="155">
        <v>2</v>
      </c>
      <c r="Q14" s="155">
        <v>18</v>
      </c>
      <c r="R14" s="155">
        <v>3</v>
      </c>
      <c r="S14" s="155">
        <v>213</v>
      </c>
      <c r="T14" s="155">
        <v>20</v>
      </c>
      <c r="U14" s="155">
        <v>3</v>
      </c>
      <c r="V14" s="155">
        <v>0</v>
      </c>
      <c r="W14" s="155">
        <v>2</v>
      </c>
      <c r="X14" s="155">
        <v>0</v>
      </c>
      <c r="Y14" s="155">
        <v>4</v>
      </c>
      <c r="Z14" s="155">
        <v>2</v>
      </c>
      <c r="AA14" s="155">
        <v>0</v>
      </c>
      <c r="AB14" s="155">
        <v>0</v>
      </c>
      <c r="AC14" s="155">
        <v>73</v>
      </c>
      <c r="AD14" s="155">
        <v>0</v>
      </c>
      <c r="AE14" s="155">
        <v>7</v>
      </c>
      <c r="AF14" s="155">
        <v>1</v>
      </c>
      <c r="AG14" s="155">
        <v>43</v>
      </c>
      <c r="AH14" s="155">
        <v>35</v>
      </c>
      <c r="AI14" s="155">
        <v>3</v>
      </c>
      <c r="AJ14" s="155">
        <v>20</v>
      </c>
      <c r="AK14" s="155">
        <v>0</v>
      </c>
      <c r="AL14" s="155">
        <v>3</v>
      </c>
      <c r="AM14" s="155">
        <v>11</v>
      </c>
      <c r="AN14" s="155">
        <v>1</v>
      </c>
      <c r="AO14" s="155">
        <v>1</v>
      </c>
      <c r="AP14" s="155">
        <v>14</v>
      </c>
    </row>
    <row r="15" spans="1:42" customFormat="1" ht="15.6" x14ac:dyDescent="0.3">
      <c r="A15" s="178" t="s">
        <v>50</v>
      </c>
      <c r="B15" s="179">
        <v>236</v>
      </c>
      <c r="C15" s="155">
        <v>0</v>
      </c>
      <c r="D15" s="155">
        <v>0</v>
      </c>
      <c r="E15" s="155">
        <v>3</v>
      </c>
      <c r="F15" s="155">
        <v>0</v>
      </c>
      <c r="G15" s="155">
        <v>0</v>
      </c>
      <c r="H15" s="155">
        <v>14</v>
      </c>
      <c r="I15" s="155">
        <v>0</v>
      </c>
      <c r="J15" s="155">
        <v>3</v>
      </c>
      <c r="K15" s="155">
        <v>0</v>
      </c>
      <c r="L15" s="155">
        <v>0</v>
      </c>
      <c r="M15" s="155">
        <v>1</v>
      </c>
      <c r="N15" s="155">
        <v>0</v>
      </c>
      <c r="O15" s="155">
        <v>0</v>
      </c>
      <c r="P15" s="155">
        <v>1</v>
      </c>
      <c r="Q15" s="155">
        <v>2</v>
      </c>
      <c r="R15" s="155">
        <v>0</v>
      </c>
      <c r="S15" s="155">
        <v>85</v>
      </c>
      <c r="T15" s="155">
        <v>19</v>
      </c>
      <c r="U15" s="155">
        <v>0</v>
      </c>
      <c r="V15" s="155">
        <v>0</v>
      </c>
      <c r="W15" s="155">
        <v>0</v>
      </c>
      <c r="X15" s="155">
        <v>0</v>
      </c>
      <c r="Y15" s="155">
        <v>0</v>
      </c>
      <c r="Z15" s="155">
        <v>0</v>
      </c>
      <c r="AA15" s="155">
        <v>0</v>
      </c>
      <c r="AB15" s="155">
        <v>0</v>
      </c>
      <c r="AC15" s="155">
        <v>32</v>
      </c>
      <c r="AD15" s="155">
        <v>2</v>
      </c>
      <c r="AE15" s="155">
        <v>0</v>
      </c>
      <c r="AF15" s="155">
        <v>0</v>
      </c>
      <c r="AG15" s="155">
        <v>22</v>
      </c>
      <c r="AH15" s="155">
        <v>14</v>
      </c>
      <c r="AI15" s="155">
        <v>2</v>
      </c>
      <c r="AJ15" s="155">
        <v>10</v>
      </c>
      <c r="AK15" s="155">
        <v>0</v>
      </c>
      <c r="AL15" s="155">
        <v>1</v>
      </c>
      <c r="AM15" s="155">
        <v>4</v>
      </c>
      <c r="AN15" s="155">
        <v>0</v>
      </c>
      <c r="AO15" s="155">
        <v>5</v>
      </c>
      <c r="AP15" s="155">
        <v>16</v>
      </c>
    </row>
    <row r="16" spans="1:42" customFormat="1" ht="15.6" x14ac:dyDescent="0.3">
      <c r="A16" s="178" t="s">
        <v>51</v>
      </c>
      <c r="B16" s="179">
        <v>243</v>
      </c>
      <c r="C16" s="155">
        <v>0</v>
      </c>
      <c r="D16" s="155">
        <v>1</v>
      </c>
      <c r="E16" s="155">
        <v>3</v>
      </c>
      <c r="F16" s="155">
        <v>0</v>
      </c>
      <c r="G16" s="155">
        <v>1</v>
      </c>
      <c r="H16" s="155">
        <v>24</v>
      </c>
      <c r="I16" s="155">
        <v>0</v>
      </c>
      <c r="J16" s="155">
        <v>1</v>
      </c>
      <c r="K16" s="155">
        <v>0</v>
      </c>
      <c r="L16" s="155">
        <v>0</v>
      </c>
      <c r="M16" s="155">
        <v>0</v>
      </c>
      <c r="N16" s="155">
        <v>0</v>
      </c>
      <c r="O16" s="155">
        <v>2</v>
      </c>
      <c r="P16" s="155">
        <v>0</v>
      </c>
      <c r="Q16" s="155">
        <v>5</v>
      </c>
      <c r="R16" s="155">
        <v>0</v>
      </c>
      <c r="S16" s="155">
        <v>70</v>
      </c>
      <c r="T16" s="155">
        <v>16</v>
      </c>
      <c r="U16" s="155">
        <v>4</v>
      </c>
      <c r="V16" s="155">
        <v>0</v>
      </c>
      <c r="W16" s="155">
        <v>0</v>
      </c>
      <c r="X16" s="155">
        <v>0</v>
      </c>
      <c r="Y16" s="155">
        <v>1</v>
      </c>
      <c r="Z16" s="155">
        <v>1</v>
      </c>
      <c r="AA16" s="155">
        <v>0</v>
      </c>
      <c r="AB16" s="155">
        <v>0</v>
      </c>
      <c r="AC16" s="155">
        <v>53</v>
      </c>
      <c r="AD16" s="155">
        <v>0</v>
      </c>
      <c r="AE16" s="155">
        <v>5</v>
      </c>
      <c r="AF16" s="155">
        <v>0</v>
      </c>
      <c r="AG16" s="155">
        <v>15</v>
      </c>
      <c r="AH16" s="155">
        <v>11</v>
      </c>
      <c r="AI16" s="155">
        <v>0</v>
      </c>
      <c r="AJ16" s="155">
        <v>15</v>
      </c>
      <c r="AK16" s="155">
        <v>2</v>
      </c>
      <c r="AL16" s="155">
        <v>0</v>
      </c>
      <c r="AM16" s="155">
        <v>5</v>
      </c>
      <c r="AN16" s="155">
        <v>3</v>
      </c>
      <c r="AO16" s="155">
        <v>1</v>
      </c>
      <c r="AP16" s="155">
        <v>4</v>
      </c>
    </row>
    <row r="17" spans="1:42" customFormat="1" ht="15.6" x14ac:dyDescent="0.3">
      <c r="A17" s="178" t="s">
        <v>52</v>
      </c>
      <c r="B17" s="179">
        <v>451</v>
      </c>
      <c r="C17" s="155">
        <v>2</v>
      </c>
      <c r="D17" s="155">
        <v>33</v>
      </c>
      <c r="E17" s="155">
        <v>15</v>
      </c>
      <c r="F17" s="155">
        <v>6</v>
      </c>
      <c r="G17" s="155">
        <v>6</v>
      </c>
      <c r="H17" s="155">
        <v>14</v>
      </c>
      <c r="I17" s="155">
        <v>0</v>
      </c>
      <c r="J17" s="155">
        <v>11</v>
      </c>
      <c r="K17" s="155">
        <v>2</v>
      </c>
      <c r="L17" s="155">
        <v>2</v>
      </c>
      <c r="M17" s="155">
        <v>1</v>
      </c>
      <c r="N17" s="155">
        <v>0</v>
      </c>
      <c r="O17" s="155">
        <v>11</v>
      </c>
      <c r="P17" s="155">
        <v>9</v>
      </c>
      <c r="Q17" s="155">
        <v>3</v>
      </c>
      <c r="R17" s="155">
        <v>4</v>
      </c>
      <c r="S17" s="155">
        <v>57</v>
      </c>
      <c r="T17" s="155">
        <v>9</v>
      </c>
      <c r="U17" s="155">
        <v>4</v>
      </c>
      <c r="V17" s="155">
        <v>2</v>
      </c>
      <c r="W17" s="155">
        <v>1</v>
      </c>
      <c r="X17" s="155">
        <v>2</v>
      </c>
      <c r="Y17" s="155">
        <v>4</v>
      </c>
      <c r="Z17" s="155">
        <v>2</v>
      </c>
      <c r="AA17" s="155">
        <v>0</v>
      </c>
      <c r="AB17" s="155">
        <v>7</v>
      </c>
      <c r="AC17" s="155">
        <v>23</v>
      </c>
      <c r="AD17" s="155">
        <v>0</v>
      </c>
      <c r="AE17" s="155">
        <v>2</v>
      </c>
      <c r="AF17" s="155">
        <v>0</v>
      </c>
      <c r="AG17" s="155">
        <v>18</v>
      </c>
      <c r="AH17" s="155">
        <v>133</v>
      </c>
      <c r="AI17" s="155">
        <v>6</v>
      </c>
      <c r="AJ17" s="155">
        <v>12</v>
      </c>
      <c r="AK17" s="155">
        <v>0</v>
      </c>
      <c r="AL17" s="155">
        <v>8</v>
      </c>
      <c r="AM17" s="155">
        <v>12</v>
      </c>
      <c r="AN17" s="155">
        <v>20</v>
      </c>
      <c r="AO17" s="155">
        <v>0</v>
      </c>
      <c r="AP17" s="155">
        <v>10</v>
      </c>
    </row>
    <row r="18" spans="1:42" customFormat="1" ht="15.6" x14ac:dyDescent="0.3">
      <c r="A18" s="178" t="s">
        <v>53</v>
      </c>
      <c r="B18" s="179">
        <v>325</v>
      </c>
      <c r="C18" s="155">
        <v>0</v>
      </c>
      <c r="D18" s="155">
        <v>0</v>
      </c>
      <c r="E18" s="155">
        <v>7</v>
      </c>
      <c r="F18" s="155">
        <v>0</v>
      </c>
      <c r="G18" s="155">
        <v>0</v>
      </c>
      <c r="H18" s="155">
        <v>19</v>
      </c>
      <c r="I18" s="155">
        <v>0</v>
      </c>
      <c r="J18" s="155">
        <v>2</v>
      </c>
      <c r="K18" s="155">
        <v>0</v>
      </c>
      <c r="L18" s="155">
        <v>0</v>
      </c>
      <c r="M18" s="155">
        <v>1</v>
      </c>
      <c r="N18" s="155">
        <v>0</v>
      </c>
      <c r="O18" s="155">
        <v>0</v>
      </c>
      <c r="P18" s="155">
        <v>1</v>
      </c>
      <c r="Q18" s="155">
        <v>6</v>
      </c>
      <c r="R18" s="155">
        <v>1</v>
      </c>
      <c r="S18" s="155">
        <v>167</v>
      </c>
      <c r="T18" s="155">
        <v>10</v>
      </c>
      <c r="U18" s="155">
        <v>1</v>
      </c>
      <c r="V18" s="155">
        <v>1</v>
      </c>
      <c r="W18" s="155">
        <v>1</v>
      </c>
      <c r="X18" s="155">
        <v>0</v>
      </c>
      <c r="Y18" s="155">
        <v>4</v>
      </c>
      <c r="Z18" s="155">
        <v>0</v>
      </c>
      <c r="AA18" s="155">
        <v>0</v>
      </c>
      <c r="AB18" s="155">
        <v>0</v>
      </c>
      <c r="AC18" s="155">
        <v>30</v>
      </c>
      <c r="AD18" s="155">
        <v>0</v>
      </c>
      <c r="AE18" s="155">
        <v>2</v>
      </c>
      <c r="AF18" s="155">
        <v>0</v>
      </c>
      <c r="AG18" s="155">
        <v>24</v>
      </c>
      <c r="AH18" s="155">
        <v>15</v>
      </c>
      <c r="AI18" s="155">
        <v>0</v>
      </c>
      <c r="AJ18" s="155">
        <v>6</v>
      </c>
      <c r="AK18" s="155">
        <v>0</v>
      </c>
      <c r="AL18" s="155">
        <v>0</v>
      </c>
      <c r="AM18" s="155">
        <v>9</v>
      </c>
      <c r="AN18" s="155">
        <v>2</v>
      </c>
      <c r="AO18" s="155">
        <v>5</v>
      </c>
      <c r="AP18" s="155">
        <v>11</v>
      </c>
    </row>
    <row r="19" spans="1:42" customFormat="1" ht="15.6" x14ac:dyDescent="0.3">
      <c r="A19" s="178" t="s">
        <v>54</v>
      </c>
      <c r="B19" s="179">
        <v>95</v>
      </c>
      <c r="C19" s="155">
        <v>0</v>
      </c>
      <c r="D19" s="155">
        <v>0</v>
      </c>
      <c r="E19" s="155">
        <v>0</v>
      </c>
      <c r="F19" s="155">
        <v>0</v>
      </c>
      <c r="G19" s="155">
        <v>0</v>
      </c>
      <c r="H19" s="155">
        <v>2</v>
      </c>
      <c r="I19" s="155">
        <v>0</v>
      </c>
      <c r="J19" s="155">
        <v>0</v>
      </c>
      <c r="K19" s="155">
        <v>0</v>
      </c>
      <c r="L19" s="155">
        <v>2</v>
      </c>
      <c r="M19" s="155">
        <v>1</v>
      </c>
      <c r="N19" s="155">
        <v>0</v>
      </c>
      <c r="O19" s="155">
        <v>0</v>
      </c>
      <c r="P19" s="155">
        <v>1</v>
      </c>
      <c r="Q19" s="155">
        <v>0</v>
      </c>
      <c r="R19" s="155">
        <v>2</v>
      </c>
      <c r="S19" s="155">
        <v>49</v>
      </c>
      <c r="T19" s="155">
        <v>3</v>
      </c>
      <c r="U19" s="155">
        <v>1</v>
      </c>
      <c r="V19" s="155">
        <v>1</v>
      </c>
      <c r="W19" s="155">
        <v>0</v>
      </c>
      <c r="X19" s="155">
        <v>0</v>
      </c>
      <c r="Y19" s="155">
        <v>2</v>
      </c>
      <c r="Z19" s="155">
        <v>0</v>
      </c>
      <c r="AA19" s="155">
        <v>0</v>
      </c>
      <c r="AB19" s="155">
        <v>0</v>
      </c>
      <c r="AC19" s="155">
        <v>8</v>
      </c>
      <c r="AD19" s="155">
        <v>0</v>
      </c>
      <c r="AE19" s="155">
        <v>0</v>
      </c>
      <c r="AF19" s="155">
        <v>0</v>
      </c>
      <c r="AG19" s="155">
        <v>6</v>
      </c>
      <c r="AH19" s="155">
        <v>7</v>
      </c>
      <c r="AI19" s="155">
        <v>0</v>
      </c>
      <c r="AJ19" s="155">
        <v>0</v>
      </c>
      <c r="AK19" s="155">
        <v>0</v>
      </c>
      <c r="AL19" s="155">
        <v>1</v>
      </c>
      <c r="AM19" s="155">
        <v>0</v>
      </c>
      <c r="AN19" s="155">
        <v>0</v>
      </c>
      <c r="AO19" s="155">
        <v>7</v>
      </c>
      <c r="AP19" s="155">
        <v>2</v>
      </c>
    </row>
    <row r="20" spans="1:42" customFormat="1" ht="15.6" x14ac:dyDescent="0.3">
      <c r="A20" s="178" t="s">
        <v>55</v>
      </c>
      <c r="B20" s="179">
        <v>75</v>
      </c>
      <c r="C20" s="155">
        <v>0</v>
      </c>
      <c r="D20" s="155">
        <v>0</v>
      </c>
      <c r="E20" s="155">
        <v>2</v>
      </c>
      <c r="F20" s="155">
        <v>1</v>
      </c>
      <c r="G20" s="155">
        <v>0</v>
      </c>
      <c r="H20" s="155">
        <v>6</v>
      </c>
      <c r="I20" s="155">
        <v>0</v>
      </c>
      <c r="J20" s="155">
        <v>3</v>
      </c>
      <c r="K20" s="155">
        <v>0</v>
      </c>
      <c r="L20" s="155">
        <v>0</v>
      </c>
      <c r="M20" s="155">
        <v>1</v>
      </c>
      <c r="N20" s="155">
        <v>0</v>
      </c>
      <c r="O20" s="155">
        <v>2</v>
      </c>
      <c r="P20" s="155">
        <v>0</v>
      </c>
      <c r="Q20" s="155">
        <v>1</v>
      </c>
      <c r="R20" s="155">
        <v>0</v>
      </c>
      <c r="S20" s="155">
        <v>28</v>
      </c>
      <c r="T20" s="155">
        <v>3</v>
      </c>
      <c r="U20" s="155">
        <v>1</v>
      </c>
      <c r="V20" s="155">
        <v>0</v>
      </c>
      <c r="W20" s="155">
        <v>1</v>
      </c>
      <c r="X20" s="155">
        <v>0</v>
      </c>
      <c r="Y20" s="155">
        <v>2</v>
      </c>
      <c r="Z20" s="155">
        <v>0</v>
      </c>
      <c r="AA20" s="155">
        <v>0</v>
      </c>
      <c r="AB20" s="155">
        <v>0</v>
      </c>
      <c r="AC20" s="155">
        <v>4</v>
      </c>
      <c r="AD20" s="155">
        <v>1</v>
      </c>
      <c r="AE20" s="155">
        <v>0</v>
      </c>
      <c r="AF20" s="155">
        <v>0</v>
      </c>
      <c r="AG20" s="155">
        <v>5</v>
      </c>
      <c r="AH20" s="155">
        <v>4</v>
      </c>
      <c r="AI20" s="155">
        <v>0</v>
      </c>
      <c r="AJ20" s="155">
        <v>5</v>
      </c>
      <c r="AK20" s="155">
        <v>0</v>
      </c>
      <c r="AL20" s="155">
        <v>0</v>
      </c>
      <c r="AM20" s="155">
        <v>3</v>
      </c>
      <c r="AN20" s="155">
        <v>0</v>
      </c>
      <c r="AO20" s="155">
        <v>0</v>
      </c>
      <c r="AP20" s="155">
        <v>2</v>
      </c>
    </row>
    <row r="21" spans="1:42" customFormat="1" ht="15.6" x14ac:dyDescent="0.3">
      <c r="A21" s="178" t="s">
        <v>56</v>
      </c>
      <c r="B21" s="179">
        <v>84</v>
      </c>
      <c r="C21" s="155">
        <v>0</v>
      </c>
      <c r="D21" s="155">
        <v>0</v>
      </c>
      <c r="E21" s="155">
        <v>1</v>
      </c>
      <c r="F21" s="155">
        <v>2</v>
      </c>
      <c r="G21" s="155">
        <v>0</v>
      </c>
      <c r="H21" s="155">
        <v>9</v>
      </c>
      <c r="I21" s="155">
        <v>0</v>
      </c>
      <c r="J21" s="155">
        <v>2</v>
      </c>
      <c r="K21" s="155">
        <v>0</v>
      </c>
      <c r="L21" s="155">
        <v>0</v>
      </c>
      <c r="M21" s="155">
        <v>1</v>
      </c>
      <c r="N21" s="155">
        <v>0</v>
      </c>
      <c r="O21" s="155">
        <v>1</v>
      </c>
      <c r="P21" s="155">
        <v>0</v>
      </c>
      <c r="Q21" s="155">
        <v>0</v>
      </c>
      <c r="R21" s="155">
        <v>0</v>
      </c>
      <c r="S21" s="155">
        <v>35</v>
      </c>
      <c r="T21" s="155">
        <v>6</v>
      </c>
      <c r="U21" s="155">
        <v>0</v>
      </c>
      <c r="V21" s="155">
        <v>0</v>
      </c>
      <c r="W21" s="155">
        <v>0</v>
      </c>
      <c r="X21" s="155">
        <v>0</v>
      </c>
      <c r="Y21" s="155">
        <v>0</v>
      </c>
      <c r="Z21" s="155">
        <v>0</v>
      </c>
      <c r="AA21" s="155">
        <v>1</v>
      </c>
      <c r="AB21" s="155">
        <v>0</v>
      </c>
      <c r="AC21" s="155">
        <v>10</v>
      </c>
      <c r="AD21" s="155">
        <v>0</v>
      </c>
      <c r="AE21" s="155">
        <v>0</v>
      </c>
      <c r="AF21" s="155">
        <v>0</v>
      </c>
      <c r="AG21" s="155">
        <v>5</v>
      </c>
      <c r="AH21" s="155">
        <v>3</v>
      </c>
      <c r="AI21" s="155">
        <v>1</v>
      </c>
      <c r="AJ21" s="155">
        <v>1</v>
      </c>
      <c r="AK21" s="155">
        <v>0</v>
      </c>
      <c r="AL21" s="155">
        <v>2</v>
      </c>
      <c r="AM21" s="155">
        <v>3</v>
      </c>
      <c r="AN21" s="155">
        <v>0</v>
      </c>
      <c r="AO21" s="155">
        <v>0</v>
      </c>
      <c r="AP21" s="155">
        <v>1</v>
      </c>
    </row>
    <row r="22" spans="1:42" customFormat="1" ht="15.6" x14ac:dyDescent="0.3">
      <c r="A22" s="178" t="s">
        <v>57</v>
      </c>
      <c r="B22" s="179">
        <v>41</v>
      </c>
      <c r="C22" s="155">
        <v>0</v>
      </c>
      <c r="D22" s="155">
        <v>0</v>
      </c>
      <c r="E22" s="155">
        <v>0</v>
      </c>
      <c r="F22" s="155">
        <v>0</v>
      </c>
      <c r="G22" s="155">
        <v>2</v>
      </c>
      <c r="H22" s="155">
        <v>2</v>
      </c>
      <c r="I22" s="155">
        <v>0</v>
      </c>
      <c r="J22" s="155">
        <v>0</v>
      </c>
      <c r="K22" s="155">
        <v>0</v>
      </c>
      <c r="L22" s="155">
        <v>0</v>
      </c>
      <c r="M22" s="155">
        <v>0</v>
      </c>
      <c r="N22" s="155">
        <v>0</v>
      </c>
      <c r="O22" s="155">
        <v>0</v>
      </c>
      <c r="P22" s="155">
        <v>0</v>
      </c>
      <c r="Q22" s="155">
        <v>1</v>
      </c>
      <c r="R22" s="155">
        <v>0</v>
      </c>
      <c r="S22" s="155">
        <v>15</v>
      </c>
      <c r="T22" s="155">
        <v>1</v>
      </c>
      <c r="U22" s="155">
        <v>0</v>
      </c>
      <c r="V22" s="155">
        <v>0</v>
      </c>
      <c r="W22" s="155">
        <v>0</v>
      </c>
      <c r="X22" s="155">
        <v>0</v>
      </c>
      <c r="Y22" s="155">
        <v>1</v>
      </c>
      <c r="Z22" s="155">
        <v>0</v>
      </c>
      <c r="AA22" s="155">
        <v>0</v>
      </c>
      <c r="AB22" s="155">
        <v>0</v>
      </c>
      <c r="AC22" s="155">
        <v>4</v>
      </c>
      <c r="AD22" s="155">
        <v>0</v>
      </c>
      <c r="AE22" s="155">
        <v>0</v>
      </c>
      <c r="AF22" s="155">
        <v>0</v>
      </c>
      <c r="AG22" s="155">
        <v>2</v>
      </c>
      <c r="AH22" s="155">
        <v>2</v>
      </c>
      <c r="AI22" s="155">
        <v>0</v>
      </c>
      <c r="AJ22" s="155">
        <v>3</v>
      </c>
      <c r="AK22" s="155">
        <v>0</v>
      </c>
      <c r="AL22" s="155">
        <v>0</v>
      </c>
      <c r="AM22" s="155">
        <v>2</v>
      </c>
      <c r="AN22" s="155">
        <v>1</v>
      </c>
      <c r="AO22" s="155">
        <v>0</v>
      </c>
      <c r="AP22" s="155">
        <v>5</v>
      </c>
    </row>
    <row r="23" spans="1:42" customFormat="1" ht="15.6" x14ac:dyDescent="0.3">
      <c r="A23" s="178" t="s">
        <v>58</v>
      </c>
      <c r="B23" s="179">
        <v>70</v>
      </c>
      <c r="C23" s="155">
        <v>0</v>
      </c>
      <c r="D23" s="155">
        <v>0</v>
      </c>
      <c r="E23" s="155">
        <v>0</v>
      </c>
      <c r="F23" s="155">
        <v>1</v>
      </c>
      <c r="G23" s="155">
        <v>2</v>
      </c>
      <c r="H23" s="155">
        <v>2</v>
      </c>
      <c r="I23" s="155">
        <v>0</v>
      </c>
      <c r="J23" s="155">
        <v>1</v>
      </c>
      <c r="K23" s="155">
        <v>0</v>
      </c>
      <c r="L23" s="155">
        <v>0</v>
      </c>
      <c r="M23" s="155">
        <v>0</v>
      </c>
      <c r="N23" s="155">
        <v>0</v>
      </c>
      <c r="O23" s="155">
        <v>0</v>
      </c>
      <c r="P23" s="155">
        <v>0</v>
      </c>
      <c r="Q23" s="155">
        <v>2</v>
      </c>
      <c r="R23" s="155">
        <v>0</v>
      </c>
      <c r="S23" s="155">
        <v>20</v>
      </c>
      <c r="T23" s="155">
        <v>1</v>
      </c>
      <c r="U23" s="155">
        <v>0</v>
      </c>
      <c r="V23" s="155">
        <v>0</v>
      </c>
      <c r="W23" s="155">
        <v>1</v>
      </c>
      <c r="X23" s="155">
        <v>0</v>
      </c>
      <c r="Y23" s="155">
        <v>0</v>
      </c>
      <c r="Z23" s="155">
        <v>0</v>
      </c>
      <c r="AA23" s="155">
        <v>0</v>
      </c>
      <c r="AB23" s="155">
        <v>2</v>
      </c>
      <c r="AC23" s="155">
        <v>14</v>
      </c>
      <c r="AD23" s="155">
        <v>0</v>
      </c>
      <c r="AE23" s="155">
        <v>0</v>
      </c>
      <c r="AF23" s="155">
        <v>0</v>
      </c>
      <c r="AG23" s="155">
        <v>6</v>
      </c>
      <c r="AH23" s="155">
        <v>0</v>
      </c>
      <c r="AI23" s="155">
        <v>0</v>
      </c>
      <c r="AJ23" s="155">
        <v>12</v>
      </c>
      <c r="AK23" s="155">
        <v>0</v>
      </c>
      <c r="AL23" s="155">
        <v>1</v>
      </c>
      <c r="AM23" s="155">
        <v>0</v>
      </c>
      <c r="AN23" s="155">
        <v>0</v>
      </c>
      <c r="AO23" s="155">
        <v>1</v>
      </c>
      <c r="AP23" s="155">
        <v>4</v>
      </c>
    </row>
    <row r="24" spans="1:42" customFormat="1" ht="15.6" x14ac:dyDescent="0.3">
      <c r="A24" s="178" t="s">
        <v>59</v>
      </c>
      <c r="B24" s="179">
        <v>28</v>
      </c>
      <c r="C24" s="155">
        <v>0</v>
      </c>
      <c r="D24" s="155">
        <v>0</v>
      </c>
      <c r="E24" s="155">
        <v>1</v>
      </c>
      <c r="F24" s="155">
        <v>0</v>
      </c>
      <c r="G24" s="155">
        <v>1</v>
      </c>
      <c r="H24" s="155">
        <v>0</v>
      </c>
      <c r="I24" s="155">
        <v>0</v>
      </c>
      <c r="J24" s="155">
        <v>0</v>
      </c>
      <c r="K24" s="155">
        <v>0</v>
      </c>
      <c r="L24" s="155">
        <v>0</v>
      </c>
      <c r="M24" s="155">
        <v>0</v>
      </c>
      <c r="N24" s="155">
        <v>0</v>
      </c>
      <c r="O24" s="155">
        <v>0</v>
      </c>
      <c r="P24" s="155">
        <v>1</v>
      </c>
      <c r="Q24" s="155">
        <v>1</v>
      </c>
      <c r="R24" s="155">
        <v>0</v>
      </c>
      <c r="S24" s="155">
        <v>10</v>
      </c>
      <c r="T24" s="155">
        <v>2</v>
      </c>
      <c r="U24" s="155">
        <v>0</v>
      </c>
      <c r="V24" s="155">
        <v>0</v>
      </c>
      <c r="W24" s="155">
        <v>0</v>
      </c>
      <c r="X24" s="155">
        <v>0</v>
      </c>
      <c r="Y24" s="155">
        <v>0</v>
      </c>
      <c r="Z24" s="155">
        <v>0</v>
      </c>
      <c r="AA24" s="155">
        <v>0</v>
      </c>
      <c r="AB24" s="155">
        <v>0</v>
      </c>
      <c r="AC24" s="155">
        <v>5</v>
      </c>
      <c r="AD24" s="155">
        <v>0</v>
      </c>
      <c r="AE24" s="155">
        <v>1</v>
      </c>
      <c r="AF24" s="155">
        <v>0</v>
      </c>
      <c r="AG24" s="155">
        <v>4</v>
      </c>
      <c r="AH24" s="155">
        <v>1</v>
      </c>
      <c r="AI24" s="155">
        <v>0</v>
      </c>
      <c r="AJ24" s="155">
        <v>1</v>
      </c>
      <c r="AK24" s="155">
        <v>0</v>
      </c>
      <c r="AL24" s="155">
        <v>0</v>
      </c>
      <c r="AM24" s="155">
        <v>0</v>
      </c>
      <c r="AN24" s="155">
        <v>0</v>
      </c>
      <c r="AO24" s="155">
        <v>0</v>
      </c>
      <c r="AP24" s="155">
        <v>0</v>
      </c>
    </row>
    <row r="25" spans="1:42" customFormat="1" ht="15.6" x14ac:dyDescent="0.3">
      <c r="A25" s="178" t="s">
        <v>60</v>
      </c>
      <c r="B25" s="179">
        <v>142</v>
      </c>
      <c r="C25" s="155">
        <v>0</v>
      </c>
      <c r="D25" s="155">
        <v>0</v>
      </c>
      <c r="E25" s="155">
        <v>2</v>
      </c>
      <c r="F25" s="155">
        <v>0</v>
      </c>
      <c r="G25" s="155">
        <v>2</v>
      </c>
      <c r="H25" s="155">
        <v>11</v>
      </c>
      <c r="I25" s="155">
        <v>0</v>
      </c>
      <c r="J25" s="155">
        <v>0</v>
      </c>
      <c r="K25" s="155">
        <v>0</v>
      </c>
      <c r="L25" s="155">
        <v>0</v>
      </c>
      <c r="M25" s="155">
        <v>1</v>
      </c>
      <c r="N25" s="155">
        <v>0</v>
      </c>
      <c r="O25" s="155">
        <v>2</v>
      </c>
      <c r="P25" s="155">
        <v>0</v>
      </c>
      <c r="Q25" s="155">
        <v>3</v>
      </c>
      <c r="R25" s="155">
        <v>0</v>
      </c>
      <c r="S25" s="155">
        <v>60</v>
      </c>
      <c r="T25" s="155">
        <v>6</v>
      </c>
      <c r="U25" s="155">
        <v>1</v>
      </c>
      <c r="V25" s="155">
        <v>1</v>
      </c>
      <c r="W25" s="155">
        <v>0</v>
      </c>
      <c r="X25" s="155">
        <v>0</v>
      </c>
      <c r="Y25" s="155">
        <v>0</v>
      </c>
      <c r="Z25" s="155">
        <v>1</v>
      </c>
      <c r="AA25" s="155">
        <v>0</v>
      </c>
      <c r="AB25" s="155">
        <v>0</v>
      </c>
      <c r="AC25" s="155">
        <v>14</v>
      </c>
      <c r="AD25" s="155">
        <v>1</v>
      </c>
      <c r="AE25" s="155">
        <v>2</v>
      </c>
      <c r="AF25" s="155">
        <v>0</v>
      </c>
      <c r="AG25" s="155">
        <v>14</v>
      </c>
      <c r="AH25" s="155">
        <v>3</v>
      </c>
      <c r="AI25" s="155">
        <v>0</v>
      </c>
      <c r="AJ25" s="155">
        <v>5</v>
      </c>
      <c r="AK25" s="155">
        <v>0</v>
      </c>
      <c r="AL25" s="155">
        <v>2</v>
      </c>
      <c r="AM25" s="155">
        <v>5</v>
      </c>
      <c r="AN25" s="155">
        <v>0</v>
      </c>
      <c r="AO25" s="155">
        <v>1</v>
      </c>
      <c r="AP25" s="155">
        <v>5</v>
      </c>
    </row>
    <row r="26" spans="1:42" customFormat="1" ht="15.6" x14ac:dyDescent="0.3">
      <c r="A26" s="178" t="s">
        <v>61</v>
      </c>
      <c r="B26" s="179">
        <v>166</v>
      </c>
      <c r="C26" s="155">
        <v>0</v>
      </c>
      <c r="D26" s="155">
        <v>0</v>
      </c>
      <c r="E26" s="155">
        <v>1</v>
      </c>
      <c r="F26" s="155">
        <v>2</v>
      </c>
      <c r="G26" s="155">
        <v>3</v>
      </c>
      <c r="H26" s="155">
        <v>2</v>
      </c>
      <c r="I26" s="155">
        <v>0</v>
      </c>
      <c r="J26" s="155">
        <v>0</v>
      </c>
      <c r="K26" s="155">
        <v>0</v>
      </c>
      <c r="L26" s="155">
        <v>0</v>
      </c>
      <c r="M26" s="155">
        <v>0</v>
      </c>
      <c r="N26" s="155">
        <v>0</v>
      </c>
      <c r="O26" s="155">
        <v>0</v>
      </c>
      <c r="P26" s="155">
        <v>0</v>
      </c>
      <c r="Q26" s="155">
        <v>3</v>
      </c>
      <c r="R26" s="155">
        <v>1</v>
      </c>
      <c r="S26" s="155">
        <v>106</v>
      </c>
      <c r="T26" s="155">
        <v>3</v>
      </c>
      <c r="U26" s="155">
        <v>1</v>
      </c>
      <c r="V26" s="155">
        <v>0</v>
      </c>
      <c r="W26" s="155">
        <v>0</v>
      </c>
      <c r="X26" s="155">
        <v>0</v>
      </c>
      <c r="Y26" s="155">
        <v>0</v>
      </c>
      <c r="Z26" s="155">
        <v>0</v>
      </c>
      <c r="AA26" s="155">
        <v>0</v>
      </c>
      <c r="AB26" s="155">
        <v>0</v>
      </c>
      <c r="AC26" s="155">
        <v>15</v>
      </c>
      <c r="AD26" s="155">
        <v>0</v>
      </c>
      <c r="AE26" s="155">
        <v>0</v>
      </c>
      <c r="AF26" s="155">
        <v>0</v>
      </c>
      <c r="AG26" s="155">
        <v>6</v>
      </c>
      <c r="AH26" s="155">
        <v>8</v>
      </c>
      <c r="AI26" s="155">
        <v>1</v>
      </c>
      <c r="AJ26" s="155">
        <v>2</v>
      </c>
      <c r="AK26" s="155">
        <v>0</v>
      </c>
      <c r="AL26" s="155">
        <v>3</v>
      </c>
      <c r="AM26" s="155">
        <v>3</v>
      </c>
      <c r="AN26" s="155">
        <v>0</v>
      </c>
      <c r="AO26" s="155">
        <v>0</v>
      </c>
      <c r="AP26" s="155">
        <v>6</v>
      </c>
    </row>
    <row r="27" spans="1:42" customFormat="1" ht="15.6" x14ac:dyDescent="0.3">
      <c r="A27" s="178" t="s">
        <v>62</v>
      </c>
      <c r="B27" s="179">
        <v>172</v>
      </c>
      <c r="C27" s="155">
        <v>0</v>
      </c>
      <c r="D27" s="155">
        <v>0</v>
      </c>
      <c r="E27" s="155">
        <v>5</v>
      </c>
      <c r="F27" s="155">
        <v>1</v>
      </c>
      <c r="G27" s="155">
        <v>0</v>
      </c>
      <c r="H27" s="155">
        <v>11</v>
      </c>
      <c r="I27" s="155">
        <v>0</v>
      </c>
      <c r="J27" s="155">
        <v>0</v>
      </c>
      <c r="K27" s="155">
        <v>0</v>
      </c>
      <c r="L27" s="155">
        <v>0</v>
      </c>
      <c r="M27" s="155">
        <v>0</v>
      </c>
      <c r="N27" s="155">
        <v>0</v>
      </c>
      <c r="O27" s="155">
        <v>0</v>
      </c>
      <c r="P27" s="155">
        <v>1</v>
      </c>
      <c r="Q27" s="155">
        <v>1</v>
      </c>
      <c r="R27" s="155">
        <v>0</v>
      </c>
      <c r="S27" s="155">
        <v>89</v>
      </c>
      <c r="T27" s="155">
        <v>6</v>
      </c>
      <c r="U27" s="155">
        <v>0</v>
      </c>
      <c r="V27" s="155">
        <v>0</v>
      </c>
      <c r="W27" s="155">
        <v>0</v>
      </c>
      <c r="X27" s="155">
        <v>0</v>
      </c>
      <c r="Y27" s="155">
        <v>1</v>
      </c>
      <c r="Z27" s="155">
        <v>0</v>
      </c>
      <c r="AA27" s="155">
        <v>0</v>
      </c>
      <c r="AB27" s="155">
        <v>0</v>
      </c>
      <c r="AC27" s="155">
        <v>8</v>
      </c>
      <c r="AD27" s="155">
        <v>0</v>
      </c>
      <c r="AE27" s="155">
        <v>3</v>
      </c>
      <c r="AF27" s="155">
        <v>0</v>
      </c>
      <c r="AG27" s="155">
        <v>11</v>
      </c>
      <c r="AH27" s="155">
        <v>10</v>
      </c>
      <c r="AI27" s="155">
        <v>0</v>
      </c>
      <c r="AJ27" s="155">
        <v>11</v>
      </c>
      <c r="AK27" s="155">
        <v>0</v>
      </c>
      <c r="AL27" s="155">
        <v>0</v>
      </c>
      <c r="AM27" s="155">
        <v>4</v>
      </c>
      <c r="AN27" s="155">
        <v>0</v>
      </c>
      <c r="AO27" s="155">
        <v>0</v>
      </c>
      <c r="AP27" s="155">
        <v>10</v>
      </c>
    </row>
    <row r="28" spans="1:42" customFormat="1" ht="15.6" x14ac:dyDescent="0.3">
      <c r="A28" s="178" t="s">
        <v>63</v>
      </c>
      <c r="B28" s="179">
        <v>180</v>
      </c>
      <c r="C28" s="155">
        <v>0</v>
      </c>
      <c r="D28" s="155">
        <v>0</v>
      </c>
      <c r="E28" s="155">
        <v>1</v>
      </c>
      <c r="F28" s="155">
        <v>0</v>
      </c>
      <c r="G28" s="155">
        <v>1</v>
      </c>
      <c r="H28" s="155">
        <v>17</v>
      </c>
      <c r="I28" s="155">
        <v>0</v>
      </c>
      <c r="J28" s="155">
        <v>1</v>
      </c>
      <c r="K28" s="155">
        <v>1</v>
      </c>
      <c r="L28" s="155">
        <v>0</v>
      </c>
      <c r="M28" s="155">
        <v>0</v>
      </c>
      <c r="N28" s="155">
        <v>0</v>
      </c>
      <c r="O28" s="155">
        <v>1</v>
      </c>
      <c r="P28" s="155">
        <v>2</v>
      </c>
      <c r="Q28" s="155">
        <v>1</v>
      </c>
      <c r="R28" s="155">
        <v>0</v>
      </c>
      <c r="S28" s="155">
        <v>79</v>
      </c>
      <c r="T28" s="155">
        <v>8</v>
      </c>
      <c r="U28" s="155">
        <v>1</v>
      </c>
      <c r="V28" s="155">
        <v>0</v>
      </c>
      <c r="W28" s="155">
        <v>0</v>
      </c>
      <c r="X28" s="155">
        <v>0</v>
      </c>
      <c r="Y28" s="155">
        <v>0</v>
      </c>
      <c r="Z28" s="155">
        <v>0</v>
      </c>
      <c r="AA28" s="155">
        <v>0</v>
      </c>
      <c r="AB28" s="155">
        <v>0</v>
      </c>
      <c r="AC28" s="155">
        <v>18</v>
      </c>
      <c r="AD28" s="155">
        <v>2</v>
      </c>
      <c r="AE28" s="155">
        <v>1</v>
      </c>
      <c r="AF28" s="155">
        <v>2</v>
      </c>
      <c r="AG28" s="155">
        <v>9</v>
      </c>
      <c r="AH28" s="155">
        <v>13</v>
      </c>
      <c r="AI28" s="155">
        <v>0</v>
      </c>
      <c r="AJ28" s="155">
        <v>10</v>
      </c>
      <c r="AK28" s="155">
        <v>0</v>
      </c>
      <c r="AL28" s="155">
        <v>0</v>
      </c>
      <c r="AM28" s="155">
        <v>5</v>
      </c>
      <c r="AN28" s="155">
        <v>0</v>
      </c>
      <c r="AO28" s="155">
        <v>2</v>
      </c>
      <c r="AP28" s="155">
        <v>5</v>
      </c>
    </row>
    <row r="29" spans="1:42" customFormat="1" ht="15.6" x14ac:dyDescent="0.3">
      <c r="A29" s="178" t="s">
        <v>64</v>
      </c>
      <c r="B29" s="179">
        <v>39</v>
      </c>
      <c r="C29" s="155">
        <v>0</v>
      </c>
      <c r="D29" s="155">
        <v>0</v>
      </c>
      <c r="E29" s="155">
        <v>2</v>
      </c>
      <c r="F29" s="155">
        <v>0</v>
      </c>
      <c r="G29" s="155">
        <v>1</v>
      </c>
      <c r="H29" s="155">
        <v>3</v>
      </c>
      <c r="I29" s="155">
        <v>0</v>
      </c>
      <c r="J29" s="155">
        <v>0</v>
      </c>
      <c r="K29" s="155">
        <v>0</v>
      </c>
      <c r="L29" s="155">
        <v>0</v>
      </c>
      <c r="M29" s="155">
        <v>0</v>
      </c>
      <c r="N29" s="155">
        <v>0</v>
      </c>
      <c r="O29" s="155">
        <v>0</v>
      </c>
      <c r="P29" s="155">
        <v>0</v>
      </c>
      <c r="Q29" s="155">
        <v>0</v>
      </c>
      <c r="R29" s="155">
        <v>0</v>
      </c>
      <c r="S29" s="155">
        <v>11</v>
      </c>
      <c r="T29" s="155">
        <v>0</v>
      </c>
      <c r="U29" s="155">
        <v>0</v>
      </c>
      <c r="V29" s="155">
        <v>0</v>
      </c>
      <c r="W29" s="155">
        <v>0</v>
      </c>
      <c r="X29" s="155">
        <v>0</v>
      </c>
      <c r="Y29" s="155">
        <v>0</v>
      </c>
      <c r="Z29" s="155">
        <v>0</v>
      </c>
      <c r="AA29" s="155">
        <v>0</v>
      </c>
      <c r="AB29" s="155">
        <v>0</v>
      </c>
      <c r="AC29" s="155">
        <v>7</v>
      </c>
      <c r="AD29" s="155">
        <v>0</v>
      </c>
      <c r="AE29" s="155">
        <v>0</v>
      </c>
      <c r="AF29" s="155">
        <v>0</v>
      </c>
      <c r="AG29" s="155">
        <v>3</v>
      </c>
      <c r="AH29" s="155">
        <v>4</v>
      </c>
      <c r="AI29" s="155">
        <v>1</v>
      </c>
      <c r="AJ29" s="155">
        <v>4</v>
      </c>
      <c r="AK29" s="155">
        <v>0</v>
      </c>
      <c r="AL29" s="155">
        <v>0</v>
      </c>
      <c r="AM29" s="155">
        <v>0</v>
      </c>
      <c r="AN29" s="155">
        <v>0</v>
      </c>
      <c r="AO29" s="155">
        <v>0</v>
      </c>
      <c r="AP29" s="155">
        <v>3</v>
      </c>
    </row>
    <row r="30" spans="1:42" customFormat="1" ht="15.6" x14ac:dyDescent="0.3">
      <c r="A30" s="178" t="s">
        <v>65</v>
      </c>
      <c r="B30" s="179">
        <v>133</v>
      </c>
      <c r="C30" s="155">
        <v>0</v>
      </c>
      <c r="D30" s="155">
        <v>0</v>
      </c>
      <c r="E30" s="155">
        <v>3</v>
      </c>
      <c r="F30" s="155">
        <v>0</v>
      </c>
      <c r="G30" s="155">
        <v>0</v>
      </c>
      <c r="H30" s="155">
        <v>6</v>
      </c>
      <c r="I30" s="155">
        <v>0</v>
      </c>
      <c r="J30" s="155">
        <v>3</v>
      </c>
      <c r="K30" s="155">
        <v>0</v>
      </c>
      <c r="L30" s="155">
        <v>0</v>
      </c>
      <c r="M30" s="155">
        <v>0</v>
      </c>
      <c r="N30" s="155">
        <v>0</v>
      </c>
      <c r="O30" s="155">
        <v>1</v>
      </c>
      <c r="P30" s="155">
        <v>3</v>
      </c>
      <c r="Q30" s="155">
        <v>1</v>
      </c>
      <c r="R30" s="155">
        <v>1</v>
      </c>
      <c r="S30" s="155">
        <v>41</v>
      </c>
      <c r="T30" s="155">
        <v>5</v>
      </c>
      <c r="U30" s="155">
        <v>0</v>
      </c>
      <c r="V30" s="155">
        <v>1</v>
      </c>
      <c r="W30" s="155">
        <v>1</v>
      </c>
      <c r="X30" s="155">
        <v>0</v>
      </c>
      <c r="Y30" s="155">
        <v>1</v>
      </c>
      <c r="Z30" s="155">
        <v>0</v>
      </c>
      <c r="AA30" s="155">
        <v>0</v>
      </c>
      <c r="AB30" s="155">
        <v>1</v>
      </c>
      <c r="AC30" s="155">
        <v>24</v>
      </c>
      <c r="AD30" s="155">
        <v>0</v>
      </c>
      <c r="AE30" s="155">
        <v>2</v>
      </c>
      <c r="AF30" s="155">
        <v>0</v>
      </c>
      <c r="AG30" s="155">
        <v>12</v>
      </c>
      <c r="AH30" s="155">
        <v>8</v>
      </c>
      <c r="AI30" s="155">
        <v>0</v>
      </c>
      <c r="AJ30" s="155">
        <v>6</v>
      </c>
      <c r="AK30" s="155">
        <v>0</v>
      </c>
      <c r="AL30" s="155">
        <v>0</v>
      </c>
      <c r="AM30" s="155">
        <v>3</v>
      </c>
      <c r="AN30" s="155">
        <v>2</v>
      </c>
      <c r="AO30" s="155">
        <v>2</v>
      </c>
      <c r="AP30" s="155">
        <v>6</v>
      </c>
    </row>
    <row r="31" spans="1:42" customFormat="1" ht="15.6" x14ac:dyDescent="0.3">
      <c r="A31" s="178" t="s">
        <v>66</v>
      </c>
      <c r="B31" s="179">
        <v>174</v>
      </c>
      <c r="C31" s="155">
        <v>1</v>
      </c>
      <c r="D31" s="155">
        <v>1</v>
      </c>
      <c r="E31" s="155">
        <v>11</v>
      </c>
      <c r="F31" s="155">
        <v>2</v>
      </c>
      <c r="G31" s="155">
        <v>2</v>
      </c>
      <c r="H31" s="155">
        <v>12</v>
      </c>
      <c r="I31" s="155">
        <v>0</v>
      </c>
      <c r="J31" s="155">
        <v>3</v>
      </c>
      <c r="K31" s="155">
        <v>1</v>
      </c>
      <c r="L31" s="155">
        <v>0</v>
      </c>
      <c r="M31" s="155">
        <v>0</v>
      </c>
      <c r="N31" s="155">
        <v>0</v>
      </c>
      <c r="O31" s="155">
        <v>3</v>
      </c>
      <c r="P31" s="155">
        <v>2</v>
      </c>
      <c r="Q31" s="155">
        <v>5</v>
      </c>
      <c r="R31" s="155">
        <v>0</v>
      </c>
      <c r="S31" s="155">
        <v>23</v>
      </c>
      <c r="T31" s="155">
        <v>9</v>
      </c>
      <c r="U31" s="155">
        <v>1</v>
      </c>
      <c r="V31" s="155">
        <v>0</v>
      </c>
      <c r="W31" s="155">
        <v>1</v>
      </c>
      <c r="X31" s="155">
        <v>0</v>
      </c>
      <c r="Y31" s="155">
        <v>1</v>
      </c>
      <c r="Z31" s="155">
        <v>2</v>
      </c>
      <c r="AA31" s="155">
        <v>0</v>
      </c>
      <c r="AB31" s="155">
        <v>0</v>
      </c>
      <c r="AC31" s="155">
        <v>14</v>
      </c>
      <c r="AD31" s="155">
        <v>4</v>
      </c>
      <c r="AE31" s="155">
        <v>2</v>
      </c>
      <c r="AF31" s="155">
        <v>1</v>
      </c>
      <c r="AG31" s="155">
        <v>14</v>
      </c>
      <c r="AH31" s="155">
        <v>35</v>
      </c>
      <c r="AI31" s="155">
        <v>0</v>
      </c>
      <c r="AJ31" s="155">
        <v>3</v>
      </c>
      <c r="AK31" s="155">
        <v>0</v>
      </c>
      <c r="AL31" s="155">
        <v>1</v>
      </c>
      <c r="AM31" s="155">
        <v>8</v>
      </c>
      <c r="AN31" s="155">
        <v>2</v>
      </c>
      <c r="AO31" s="155">
        <v>1</v>
      </c>
      <c r="AP31" s="155">
        <v>9</v>
      </c>
    </row>
    <row r="32" spans="1:42" customFormat="1" ht="15.6" x14ac:dyDescent="0.3">
      <c r="A32" s="178" t="s">
        <v>67</v>
      </c>
      <c r="B32" s="179">
        <v>42</v>
      </c>
      <c r="C32" s="155">
        <v>0</v>
      </c>
      <c r="D32" s="155">
        <v>0</v>
      </c>
      <c r="E32" s="155">
        <v>4</v>
      </c>
      <c r="F32" s="155">
        <v>0</v>
      </c>
      <c r="G32" s="155">
        <v>1</v>
      </c>
      <c r="H32" s="155">
        <v>1</v>
      </c>
      <c r="I32" s="155">
        <v>0</v>
      </c>
      <c r="J32" s="155">
        <v>0</v>
      </c>
      <c r="K32" s="155">
        <v>0</v>
      </c>
      <c r="L32" s="155">
        <v>0</v>
      </c>
      <c r="M32" s="155">
        <v>0</v>
      </c>
      <c r="N32" s="155">
        <v>0</v>
      </c>
      <c r="O32" s="155">
        <v>1</v>
      </c>
      <c r="P32" s="155">
        <v>0</v>
      </c>
      <c r="Q32" s="155">
        <v>0</v>
      </c>
      <c r="R32" s="155">
        <v>0</v>
      </c>
      <c r="S32" s="155">
        <v>8</v>
      </c>
      <c r="T32" s="155">
        <v>4</v>
      </c>
      <c r="U32" s="155">
        <v>0</v>
      </c>
      <c r="V32" s="155">
        <v>0</v>
      </c>
      <c r="W32" s="155">
        <v>0</v>
      </c>
      <c r="X32" s="155">
        <v>0</v>
      </c>
      <c r="Y32" s="155">
        <v>0</v>
      </c>
      <c r="Z32" s="155">
        <v>0</v>
      </c>
      <c r="AA32" s="155">
        <v>0</v>
      </c>
      <c r="AB32" s="155">
        <v>0</v>
      </c>
      <c r="AC32" s="155">
        <v>6</v>
      </c>
      <c r="AD32" s="155">
        <v>1</v>
      </c>
      <c r="AE32" s="155">
        <v>0</v>
      </c>
      <c r="AF32" s="155">
        <v>1</v>
      </c>
      <c r="AG32" s="155">
        <v>5</v>
      </c>
      <c r="AH32" s="155">
        <v>5</v>
      </c>
      <c r="AI32" s="155">
        <v>0</v>
      </c>
      <c r="AJ32" s="155">
        <v>3</v>
      </c>
      <c r="AK32" s="155">
        <v>0</v>
      </c>
      <c r="AL32" s="155">
        <v>0</v>
      </c>
      <c r="AM32" s="155">
        <v>2</v>
      </c>
      <c r="AN32" s="155">
        <v>0</v>
      </c>
      <c r="AO32" s="155">
        <v>0</v>
      </c>
      <c r="AP32" s="155">
        <v>0</v>
      </c>
    </row>
    <row r="33" spans="1:42" customFormat="1" ht="15.6" x14ac:dyDescent="0.3">
      <c r="A33" s="178" t="s">
        <v>68</v>
      </c>
      <c r="B33" s="179">
        <v>253</v>
      </c>
      <c r="C33" s="155">
        <v>0</v>
      </c>
      <c r="D33" s="155">
        <v>0</v>
      </c>
      <c r="E33" s="155">
        <v>4</v>
      </c>
      <c r="F33" s="155">
        <v>1</v>
      </c>
      <c r="G33" s="155">
        <v>5</v>
      </c>
      <c r="H33" s="155">
        <v>30</v>
      </c>
      <c r="I33" s="155">
        <v>0</v>
      </c>
      <c r="J33" s="155">
        <v>1</v>
      </c>
      <c r="K33" s="155">
        <v>0</v>
      </c>
      <c r="L33" s="155">
        <v>0</v>
      </c>
      <c r="M33" s="155">
        <v>1</v>
      </c>
      <c r="N33" s="155">
        <v>0</v>
      </c>
      <c r="O33" s="155">
        <v>2</v>
      </c>
      <c r="P33" s="155">
        <v>3</v>
      </c>
      <c r="Q33" s="155">
        <v>3</v>
      </c>
      <c r="R33" s="155">
        <v>1</v>
      </c>
      <c r="S33" s="155">
        <v>71</v>
      </c>
      <c r="T33" s="155">
        <v>10</v>
      </c>
      <c r="U33" s="155">
        <v>1</v>
      </c>
      <c r="V33" s="155">
        <v>1</v>
      </c>
      <c r="W33" s="155">
        <v>1</v>
      </c>
      <c r="X33" s="155">
        <v>0</v>
      </c>
      <c r="Y33" s="155">
        <v>2</v>
      </c>
      <c r="Z33" s="155">
        <v>4</v>
      </c>
      <c r="AA33" s="155">
        <v>0</v>
      </c>
      <c r="AB33" s="155">
        <v>2</v>
      </c>
      <c r="AC33" s="155">
        <v>26</v>
      </c>
      <c r="AD33" s="155">
        <v>0</v>
      </c>
      <c r="AE33" s="155">
        <v>4</v>
      </c>
      <c r="AF33" s="155">
        <v>0</v>
      </c>
      <c r="AG33" s="155">
        <v>16</v>
      </c>
      <c r="AH33" s="155">
        <v>23</v>
      </c>
      <c r="AI33" s="155">
        <v>7</v>
      </c>
      <c r="AJ33" s="155">
        <v>15</v>
      </c>
      <c r="AK33" s="155">
        <v>0</v>
      </c>
      <c r="AL33" s="155">
        <v>2</v>
      </c>
      <c r="AM33" s="155">
        <v>5</v>
      </c>
      <c r="AN33" s="155">
        <v>1</v>
      </c>
      <c r="AO33" s="155">
        <v>3</v>
      </c>
      <c r="AP33" s="155">
        <v>8</v>
      </c>
    </row>
    <row r="34" spans="1:42" customFormat="1" ht="15.6" x14ac:dyDescent="0.3">
      <c r="A34" s="178" t="s">
        <v>69</v>
      </c>
      <c r="B34" s="179">
        <v>25</v>
      </c>
      <c r="C34" s="155">
        <v>0</v>
      </c>
      <c r="D34" s="155">
        <v>0</v>
      </c>
      <c r="E34" s="155">
        <v>0</v>
      </c>
      <c r="F34" s="155">
        <v>1</v>
      </c>
      <c r="G34" s="155">
        <v>0</v>
      </c>
      <c r="H34" s="155">
        <v>2</v>
      </c>
      <c r="I34" s="155">
        <v>0</v>
      </c>
      <c r="J34" s="155">
        <v>0</v>
      </c>
      <c r="K34" s="155">
        <v>0</v>
      </c>
      <c r="L34" s="155">
        <v>0</v>
      </c>
      <c r="M34" s="155">
        <v>1</v>
      </c>
      <c r="N34" s="155">
        <v>0</v>
      </c>
      <c r="O34" s="155">
        <v>0</v>
      </c>
      <c r="P34" s="155">
        <v>0</v>
      </c>
      <c r="Q34" s="155">
        <v>0</v>
      </c>
      <c r="R34" s="155">
        <v>0</v>
      </c>
      <c r="S34" s="155">
        <v>11</v>
      </c>
      <c r="T34" s="155">
        <v>1</v>
      </c>
      <c r="U34" s="155">
        <v>0</v>
      </c>
      <c r="V34" s="155">
        <v>0</v>
      </c>
      <c r="W34" s="155">
        <v>0</v>
      </c>
      <c r="X34" s="155">
        <v>0</v>
      </c>
      <c r="Y34" s="155">
        <v>1</v>
      </c>
      <c r="Z34" s="155">
        <v>0</v>
      </c>
      <c r="AA34" s="155">
        <v>0</v>
      </c>
      <c r="AB34" s="155">
        <v>0</v>
      </c>
      <c r="AC34" s="155">
        <v>1</v>
      </c>
      <c r="AD34" s="155">
        <v>0</v>
      </c>
      <c r="AE34" s="155">
        <v>0</v>
      </c>
      <c r="AF34" s="155">
        <v>0</v>
      </c>
      <c r="AG34" s="155">
        <v>0</v>
      </c>
      <c r="AH34" s="155">
        <v>1</v>
      </c>
      <c r="AI34" s="155">
        <v>0</v>
      </c>
      <c r="AJ34" s="155">
        <v>2</v>
      </c>
      <c r="AK34" s="155">
        <v>0</v>
      </c>
      <c r="AL34" s="155">
        <v>0</v>
      </c>
      <c r="AM34" s="155">
        <v>3</v>
      </c>
      <c r="AN34" s="155">
        <v>1</v>
      </c>
      <c r="AO34" s="155">
        <v>0</v>
      </c>
      <c r="AP34" s="155">
        <v>0</v>
      </c>
    </row>
    <row r="35" spans="1:42" customFormat="1" ht="15.6" x14ac:dyDescent="0.3">
      <c r="A35" s="178" t="s">
        <v>70</v>
      </c>
      <c r="B35" s="179">
        <v>144</v>
      </c>
      <c r="C35" s="155">
        <v>0</v>
      </c>
      <c r="D35" s="155">
        <v>0</v>
      </c>
      <c r="E35" s="155">
        <v>1</v>
      </c>
      <c r="F35" s="155">
        <v>0</v>
      </c>
      <c r="G35" s="155">
        <v>0</v>
      </c>
      <c r="H35" s="155">
        <v>5</v>
      </c>
      <c r="I35" s="155">
        <v>0</v>
      </c>
      <c r="J35" s="155">
        <v>1</v>
      </c>
      <c r="K35" s="155">
        <v>0</v>
      </c>
      <c r="L35" s="155">
        <v>0</v>
      </c>
      <c r="M35" s="155">
        <v>0</v>
      </c>
      <c r="N35" s="155">
        <v>0</v>
      </c>
      <c r="O35" s="155">
        <v>0</v>
      </c>
      <c r="P35" s="155">
        <v>0</v>
      </c>
      <c r="Q35" s="155">
        <v>4</v>
      </c>
      <c r="R35" s="155">
        <v>1</v>
      </c>
      <c r="S35" s="155">
        <v>87</v>
      </c>
      <c r="T35" s="155">
        <v>5</v>
      </c>
      <c r="U35" s="155">
        <v>2</v>
      </c>
      <c r="V35" s="155">
        <v>3</v>
      </c>
      <c r="W35" s="155">
        <v>0</v>
      </c>
      <c r="X35" s="155">
        <v>0</v>
      </c>
      <c r="Y35" s="155">
        <v>0</v>
      </c>
      <c r="Z35" s="155">
        <v>0</v>
      </c>
      <c r="AA35" s="155">
        <v>0</v>
      </c>
      <c r="AB35" s="155">
        <v>0</v>
      </c>
      <c r="AC35" s="155">
        <v>7</v>
      </c>
      <c r="AD35" s="155">
        <v>0</v>
      </c>
      <c r="AE35" s="155">
        <v>0</v>
      </c>
      <c r="AF35" s="155">
        <v>0</v>
      </c>
      <c r="AG35" s="155">
        <v>13</v>
      </c>
      <c r="AH35" s="155">
        <v>3</v>
      </c>
      <c r="AI35" s="155">
        <v>0</v>
      </c>
      <c r="AJ35" s="155">
        <v>3</v>
      </c>
      <c r="AK35" s="155">
        <v>0</v>
      </c>
      <c r="AL35" s="155">
        <v>0</v>
      </c>
      <c r="AM35" s="155">
        <v>3</v>
      </c>
      <c r="AN35" s="155">
        <v>0</v>
      </c>
      <c r="AO35" s="155">
        <v>0</v>
      </c>
      <c r="AP35" s="155">
        <v>6</v>
      </c>
    </row>
    <row r="36" spans="1:42" customFormat="1" ht="15.6" x14ac:dyDescent="0.3">
      <c r="A36" s="178" t="s">
        <v>71</v>
      </c>
      <c r="B36" s="179">
        <v>90</v>
      </c>
      <c r="C36" s="155">
        <v>0</v>
      </c>
      <c r="D36" s="155">
        <v>0</v>
      </c>
      <c r="E36" s="155">
        <v>1</v>
      </c>
      <c r="F36" s="155">
        <v>0</v>
      </c>
      <c r="G36" s="155">
        <v>0</v>
      </c>
      <c r="H36" s="155">
        <v>7</v>
      </c>
      <c r="I36" s="155">
        <v>0</v>
      </c>
      <c r="J36" s="155">
        <v>2</v>
      </c>
      <c r="K36" s="155">
        <v>0</v>
      </c>
      <c r="L36" s="155">
        <v>0</v>
      </c>
      <c r="M36" s="155">
        <v>0</v>
      </c>
      <c r="N36" s="155">
        <v>0</v>
      </c>
      <c r="O36" s="155">
        <v>0</v>
      </c>
      <c r="P36" s="155">
        <v>1</v>
      </c>
      <c r="Q36" s="155">
        <v>1</v>
      </c>
      <c r="R36" s="155">
        <v>1</v>
      </c>
      <c r="S36" s="155">
        <v>26</v>
      </c>
      <c r="T36" s="155">
        <v>8</v>
      </c>
      <c r="U36" s="155">
        <v>0</v>
      </c>
      <c r="V36" s="155">
        <v>1</v>
      </c>
      <c r="W36" s="155">
        <v>3</v>
      </c>
      <c r="X36" s="155">
        <v>0</v>
      </c>
      <c r="Y36" s="155">
        <v>0</v>
      </c>
      <c r="Z36" s="155">
        <v>0</v>
      </c>
      <c r="AA36" s="155">
        <v>0</v>
      </c>
      <c r="AB36" s="155">
        <v>2</v>
      </c>
      <c r="AC36" s="155">
        <v>12</v>
      </c>
      <c r="AD36" s="155">
        <v>0</v>
      </c>
      <c r="AE36" s="155">
        <v>0</v>
      </c>
      <c r="AF36" s="155">
        <v>0</v>
      </c>
      <c r="AG36" s="155">
        <v>9</v>
      </c>
      <c r="AH36" s="155">
        <v>8</v>
      </c>
      <c r="AI36" s="155">
        <v>0</v>
      </c>
      <c r="AJ36" s="155">
        <v>4</v>
      </c>
      <c r="AK36" s="155">
        <v>0</v>
      </c>
      <c r="AL36" s="155">
        <v>1</v>
      </c>
      <c r="AM36" s="155">
        <v>0</v>
      </c>
      <c r="AN36" s="155">
        <v>1</v>
      </c>
      <c r="AO36" s="155">
        <v>2</v>
      </c>
      <c r="AP36" s="155">
        <v>0</v>
      </c>
    </row>
    <row r="37" spans="1:42" customFormat="1" ht="15.6" x14ac:dyDescent="0.3">
      <c r="A37" s="178" t="s">
        <v>72</v>
      </c>
      <c r="B37" s="179">
        <v>297</v>
      </c>
      <c r="C37" s="155">
        <v>0</v>
      </c>
      <c r="D37" s="155">
        <v>0</v>
      </c>
      <c r="E37" s="155">
        <v>4</v>
      </c>
      <c r="F37" s="155">
        <v>0</v>
      </c>
      <c r="G37" s="155">
        <v>4</v>
      </c>
      <c r="H37" s="155">
        <v>7</v>
      </c>
      <c r="I37" s="155">
        <v>0</v>
      </c>
      <c r="J37" s="155">
        <v>0</v>
      </c>
      <c r="K37" s="155">
        <v>0</v>
      </c>
      <c r="L37" s="155">
        <v>0</v>
      </c>
      <c r="M37" s="155">
        <v>1</v>
      </c>
      <c r="N37" s="155">
        <v>0</v>
      </c>
      <c r="O37" s="155">
        <v>2</v>
      </c>
      <c r="P37" s="155">
        <v>1</v>
      </c>
      <c r="Q37" s="155">
        <v>3</v>
      </c>
      <c r="R37" s="155">
        <v>0</v>
      </c>
      <c r="S37" s="155">
        <v>174</v>
      </c>
      <c r="T37" s="155">
        <v>9</v>
      </c>
      <c r="U37" s="155">
        <v>0</v>
      </c>
      <c r="V37" s="155">
        <v>2</v>
      </c>
      <c r="W37" s="155">
        <v>1</v>
      </c>
      <c r="X37" s="155">
        <v>1</v>
      </c>
      <c r="Y37" s="155">
        <v>0</v>
      </c>
      <c r="Z37" s="155">
        <v>0</v>
      </c>
      <c r="AA37" s="155">
        <v>0</v>
      </c>
      <c r="AB37" s="155">
        <v>0</v>
      </c>
      <c r="AC37" s="155">
        <v>32</v>
      </c>
      <c r="AD37" s="155">
        <v>3</v>
      </c>
      <c r="AE37" s="155">
        <v>1</v>
      </c>
      <c r="AF37" s="155">
        <v>0</v>
      </c>
      <c r="AG37" s="155">
        <v>15</v>
      </c>
      <c r="AH37" s="155">
        <v>10</v>
      </c>
      <c r="AI37" s="155">
        <v>0</v>
      </c>
      <c r="AJ37" s="155">
        <v>13</v>
      </c>
      <c r="AK37" s="155">
        <v>0</v>
      </c>
      <c r="AL37" s="155">
        <v>2</v>
      </c>
      <c r="AM37" s="155">
        <v>3</v>
      </c>
      <c r="AN37" s="155">
        <v>2</v>
      </c>
      <c r="AO37" s="155">
        <v>2</v>
      </c>
      <c r="AP37" s="155">
        <v>5</v>
      </c>
    </row>
    <row r="38" spans="1:42" customFormat="1" ht="15.6" x14ac:dyDescent="0.3">
      <c r="A38" s="178" t="s">
        <v>73</v>
      </c>
      <c r="B38" s="179">
        <v>229</v>
      </c>
      <c r="C38" s="155">
        <v>0</v>
      </c>
      <c r="D38" s="155">
        <v>0</v>
      </c>
      <c r="E38" s="155">
        <v>3</v>
      </c>
      <c r="F38" s="155">
        <v>1</v>
      </c>
      <c r="G38" s="155">
        <v>0</v>
      </c>
      <c r="H38" s="155">
        <v>11</v>
      </c>
      <c r="I38" s="155">
        <v>0</v>
      </c>
      <c r="J38" s="155">
        <v>2</v>
      </c>
      <c r="K38" s="155">
        <v>0</v>
      </c>
      <c r="L38" s="155">
        <v>0</v>
      </c>
      <c r="M38" s="155">
        <v>0</v>
      </c>
      <c r="N38" s="155">
        <v>0</v>
      </c>
      <c r="O38" s="155">
        <v>1</v>
      </c>
      <c r="P38" s="155">
        <v>0</v>
      </c>
      <c r="Q38" s="155">
        <v>5</v>
      </c>
      <c r="R38" s="155">
        <v>2</v>
      </c>
      <c r="S38" s="155">
        <v>75</v>
      </c>
      <c r="T38" s="155">
        <v>9</v>
      </c>
      <c r="U38" s="155">
        <v>0</v>
      </c>
      <c r="V38" s="155">
        <v>2</v>
      </c>
      <c r="W38" s="155">
        <v>5</v>
      </c>
      <c r="X38" s="155">
        <v>0</v>
      </c>
      <c r="Y38" s="155">
        <v>0</v>
      </c>
      <c r="Z38" s="155">
        <v>1</v>
      </c>
      <c r="AA38" s="155">
        <v>0</v>
      </c>
      <c r="AB38" s="155">
        <v>0</v>
      </c>
      <c r="AC38" s="155">
        <v>35</v>
      </c>
      <c r="AD38" s="155">
        <v>0</v>
      </c>
      <c r="AE38" s="155">
        <v>12</v>
      </c>
      <c r="AF38" s="155">
        <v>0</v>
      </c>
      <c r="AG38" s="155">
        <v>21</v>
      </c>
      <c r="AH38" s="155">
        <v>14</v>
      </c>
      <c r="AI38" s="155">
        <v>1</v>
      </c>
      <c r="AJ38" s="155">
        <v>13</v>
      </c>
      <c r="AK38" s="155">
        <v>0</v>
      </c>
      <c r="AL38" s="155">
        <v>3</v>
      </c>
      <c r="AM38" s="155">
        <v>6</v>
      </c>
      <c r="AN38" s="155">
        <v>2</v>
      </c>
      <c r="AO38" s="155">
        <v>1</v>
      </c>
      <c r="AP38" s="155">
        <v>4</v>
      </c>
    </row>
    <row r="39" spans="1:42" customFormat="1" ht="15.6" x14ac:dyDescent="0.3">
      <c r="A39" s="178" t="s">
        <v>74</v>
      </c>
      <c r="B39" s="179">
        <v>44</v>
      </c>
      <c r="C39" s="155">
        <v>0</v>
      </c>
      <c r="D39" s="155">
        <v>0</v>
      </c>
      <c r="E39" s="155">
        <v>0</v>
      </c>
      <c r="F39" s="155">
        <v>0</v>
      </c>
      <c r="G39" s="155">
        <v>0</v>
      </c>
      <c r="H39" s="155">
        <v>1</v>
      </c>
      <c r="I39" s="155">
        <v>0</v>
      </c>
      <c r="J39" s="155">
        <v>2</v>
      </c>
      <c r="K39" s="155">
        <v>0</v>
      </c>
      <c r="L39" s="155">
        <v>0</v>
      </c>
      <c r="M39" s="155">
        <v>0</v>
      </c>
      <c r="N39" s="155">
        <v>2</v>
      </c>
      <c r="O39" s="155">
        <v>0</v>
      </c>
      <c r="P39" s="155">
        <v>2</v>
      </c>
      <c r="Q39" s="155">
        <v>1</v>
      </c>
      <c r="R39" s="155">
        <v>0</v>
      </c>
      <c r="S39" s="155">
        <v>8</v>
      </c>
      <c r="T39" s="155">
        <v>1</v>
      </c>
      <c r="U39" s="155">
        <v>0</v>
      </c>
      <c r="V39" s="155">
        <v>0</v>
      </c>
      <c r="W39" s="155">
        <v>0</v>
      </c>
      <c r="X39" s="155">
        <v>0</v>
      </c>
      <c r="Y39" s="155">
        <v>0</v>
      </c>
      <c r="Z39" s="155">
        <v>0</v>
      </c>
      <c r="AA39" s="155">
        <v>0</v>
      </c>
      <c r="AB39" s="155">
        <v>0</v>
      </c>
      <c r="AC39" s="155">
        <v>6</v>
      </c>
      <c r="AD39" s="155">
        <v>0</v>
      </c>
      <c r="AE39" s="155">
        <v>0</v>
      </c>
      <c r="AF39" s="155">
        <v>0</v>
      </c>
      <c r="AG39" s="155">
        <v>8</v>
      </c>
      <c r="AH39" s="155">
        <v>6</v>
      </c>
      <c r="AI39" s="155">
        <v>0</v>
      </c>
      <c r="AJ39" s="155">
        <v>2</v>
      </c>
      <c r="AK39" s="155">
        <v>0</v>
      </c>
      <c r="AL39" s="155">
        <v>1</v>
      </c>
      <c r="AM39" s="155">
        <v>3</v>
      </c>
      <c r="AN39" s="155">
        <v>0</v>
      </c>
      <c r="AO39" s="155">
        <v>0</v>
      </c>
      <c r="AP39" s="155">
        <v>1</v>
      </c>
    </row>
    <row r="40" spans="1:42" customFormat="1" ht="15.6" x14ac:dyDescent="0.3">
      <c r="A40" s="178" t="s">
        <v>75</v>
      </c>
      <c r="B40" s="179">
        <v>169</v>
      </c>
      <c r="C40" s="155">
        <v>0</v>
      </c>
      <c r="D40" s="155">
        <v>0</v>
      </c>
      <c r="E40" s="155">
        <v>8</v>
      </c>
      <c r="F40" s="155">
        <v>1</v>
      </c>
      <c r="G40" s="155">
        <v>1</v>
      </c>
      <c r="H40" s="155">
        <v>3</v>
      </c>
      <c r="I40" s="155">
        <v>0</v>
      </c>
      <c r="J40" s="155">
        <v>1</v>
      </c>
      <c r="K40" s="155">
        <v>1</v>
      </c>
      <c r="L40" s="155">
        <v>0</v>
      </c>
      <c r="M40" s="155">
        <v>1</v>
      </c>
      <c r="N40" s="155">
        <v>0</v>
      </c>
      <c r="O40" s="155">
        <v>1</v>
      </c>
      <c r="P40" s="155">
        <v>1</v>
      </c>
      <c r="Q40" s="155">
        <v>2</v>
      </c>
      <c r="R40" s="155">
        <v>0</v>
      </c>
      <c r="S40" s="155">
        <v>73</v>
      </c>
      <c r="T40" s="155">
        <v>11</v>
      </c>
      <c r="U40" s="155">
        <v>0</v>
      </c>
      <c r="V40" s="155">
        <v>1</v>
      </c>
      <c r="W40" s="155">
        <v>0</v>
      </c>
      <c r="X40" s="155">
        <v>0</v>
      </c>
      <c r="Y40" s="155">
        <v>2</v>
      </c>
      <c r="Z40" s="155">
        <v>1</v>
      </c>
      <c r="AA40" s="155">
        <v>1</v>
      </c>
      <c r="AB40" s="155">
        <v>0</v>
      </c>
      <c r="AC40" s="155">
        <v>23</v>
      </c>
      <c r="AD40" s="155">
        <v>0</v>
      </c>
      <c r="AE40" s="155">
        <v>1</v>
      </c>
      <c r="AF40" s="155">
        <v>0</v>
      </c>
      <c r="AG40" s="155">
        <v>14</v>
      </c>
      <c r="AH40" s="155">
        <v>7</v>
      </c>
      <c r="AI40" s="155">
        <v>1</v>
      </c>
      <c r="AJ40" s="155">
        <v>8</v>
      </c>
      <c r="AK40" s="155">
        <v>0</v>
      </c>
      <c r="AL40" s="155">
        <v>0</v>
      </c>
      <c r="AM40" s="155">
        <v>1</v>
      </c>
      <c r="AN40" s="155">
        <v>2</v>
      </c>
      <c r="AO40" s="155">
        <v>0</v>
      </c>
      <c r="AP40" s="155">
        <v>3</v>
      </c>
    </row>
    <row r="41" spans="1:42" customFormat="1" ht="15.6" x14ac:dyDescent="0.3">
      <c r="A41" s="178" t="s">
        <v>76</v>
      </c>
      <c r="B41" s="179">
        <v>93</v>
      </c>
      <c r="C41" s="155">
        <v>0</v>
      </c>
      <c r="D41" s="155">
        <v>0</v>
      </c>
      <c r="E41" s="155">
        <v>2</v>
      </c>
      <c r="F41" s="155">
        <v>1</v>
      </c>
      <c r="G41" s="155">
        <v>0</v>
      </c>
      <c r="H41" s="155">
        <v>9</v>
      </c>
      <c r="I41" s="155">
        <v>0</v>
      </c>
      <c r="J41" s="155">
        <v>1</v>
      </c>
      <c r="K41" s="155">
        <v>0</v>
      </c>
      <c r="L41" s="155">
        <v>0</v>
      </c>
      <c r="M41" s="155">
        <v>0</v>
      </c>
      <c r="N41" s="155">
        <v>0</v>
      </c>
      <c r="O41" s="155">
        <v>0</v>
      </c>
      <c r="P41" s="155">
        <v>0</v>
      </c>
      <c r="Q41" s="155">
        <v>2</v>
      </c>
      <c r="R41" s="155">
        <v>1</v>
      </c>
      <c r="S41" s="155">
        <v>27</v>
      </c>
      <c r="T41" s="155">
        <v>6</v>
      </c>
      <c r="U41" s="155">
        <v>0</v>
      </c>
      <c r="V41" s="155">
        <v>2</v>
      </c>
      <c r="W41" s="155">
        <v>1</v>
      </c>
      <c r="X41" s="155">
        <v>1</v>
      </c>
      <c r="Y41" s="155">
        <v>1</v>
      </c>
      <c r="Z41" s="155">
        <v>1</v>
      </c>
      <c r="AA41" s="155">
        <v>0</v>
      </c>
      <c r="AB41" s="155">
        <v>0</v>
      </c>
      <c r="AC41" s="155">
        <v>12</v>
      </c>
      <c r="AD41" s="155">
        <v>1</v>
      </c>
      <c r="AE41" s="155">
        <v>0</v>
      </c>
      <c r="AF41" s="155">
        <v>0</v>
      </c>
      <c r="AG41" s="155">
        <v>5</v>
      </c>
      <c r="AH41" s="155">
        <v>8</v>
      </c>
      <c r="AI41" s="155">
        <v>0</v>
      </c>
      <c r="AJ41" s="155">
        <v>7</v>
      </c>
      <c r="AK41" s="155">
        <v>0</v>
      </c>
      <c r="AL41" s="155">
        <v>0</v>
      </c>
      <c r="AM41" s="155">
        <v>1</v>
      </c>
      <c r="AN41" s="155">
        <v>1</v>
      </c>
      <c r="AO41" s="155">
        <v>0</v>
      </c>
      <c r="AP41" s="155">
        <v>3</v>
      </c>
    </row>
    <row r="42" spans="1:42" customFormat="1" ht="15.6" x14ac:dyDescent="0.3">
      <c r="A42" s="178" t="s">
        <v>77</v>
      </c>
      <c r="B42" s="179">
        <v>1665</v>
      </c>
      <c r="C42" s="155">
        <v>1</v>
      </c>
      <c r="D42" s="155">
        <v>3</v>
      </c>
      <c r="E42" s="155">
        <v>64</v>
      </c>
      <c r="F42" s="155">
        <v>6</v>
      </c>
      <c r="G42" s="155">
        <v>19</v>
      </c>
      <c r="H42" s="155">
        <v>664</v>
      </c>
      <c r="I42" s="155">
        <v>1</v>
      </c>
      <c r="J42" s="155">
        <v>75</v>
      </c>
      <c r="K42" s="155">
        <v>4</v>
      </c>
      <c r="L42" s="155">
        <v>4</v>
      </c>
      <c r="M42" s="155">
        <v>11</v>
      </c>
      <c r="N42" s="155">
        <v>1</v>
      </c>
      <c r="O42" s="155">
        <v>10</v>
      </c>
      <c r="P42" s="155">
        <v>14</v>
      </c>
      <c r="Q42" s="155">
        <v>8</v>
      </c>
      <c r="R42" s="155">
        <v>12</v>
      </c>
      <c r="S42" s="155">
        <v>200</v>
      </c>
      <c r="T42" s="155">
        <v>35</v>
      </c>
      <c r="U42" s="155">
        <v>7</v>
      </c>
      <c r="V42" s="155">
        <v>36</v>
      </c>
      <c r="W42" s="155">
        <v>25</v>
      </c>
      <c r="X42" s="155">
        <v>1</v>
      </c>
      <c r="Y42" s="155">
        <v>15</v>
      </c>
      <c r="Z42" s="155">
        <v>3</v>
      </c>
      <c r="AA42" s="155">
        <v>13</v>
      </c>
      <c r="AB42" s="155">
        <v>0</v>
      </c>
      <c r="AC42" s="155">
        <v>73</v>
      </c>
      <c r="AD42" s="155">
        <v>12</v>
      </c>
      <c r="AE42" s="155">
        <v>16</v>
      </c>
      <c r="AF42" s="155">
        <v>14</v>
      </c>
      <c r="AG42" s="155">
        <v>49</v>
      </c>
      <c r="AH42" s="155">
        <v>74</v>
      </c>
      <c r="AI42" s="155">
        <v>11</v>
      </c>
      <c r="AJ42" s="155">
        <v>51</v>
      </c>
      <c r="AK42" s="155">
        <v>2</v>
      </c>
      <c r="AL42" s="155">
        <v>27</v>
      </c>
      <c r="AM42" s="155">
        <v>28</v>
      </c>
      <c r="AN42" s="155">
        <v>5</v>
      </c>
      <c r="AO42" s="155">
        <v>22</v>
      </c>
      <c r="AP42" s="155">
        <v>49</v>
      </c>
    </row>
    <row r="43" spans="1:42" customFormat="1" ht="15.6" x14ac:dyDescent="0.3">
      <c r="A43" s="178" t="s">
        <v>78</v>
      </c>
      <c r="B43" s="179">
        <v>167</v>
      </c>
      <c r="C43" s="155">
        <v>0</v>
      </c>
      <c r="D43" s="155">
        <v>0</v>
      </c>
      <c r="E43" s="155">
        <v>3</v>
      </c>
      <c r="F43" s="155">
        <v>4</v>
      </c>
      <c r="G43" s="155">
        <v>5</v>
      </c>
      <c r="H43" s="155">
        <v>5</v>
      </c>
      <c r="I43" s="155">
        <v>0</v>
      </c>
      <c r="J43" s="155">
        <v>0</v>
      </c>
      <c r="K43" s="155">
        <v>0</v>
      </c>
      <c r="L43" s="155">
        <v>0</v>
      </c>
      <c r="M43" s="155">
        <v>0</v>
      </c>
      <c r="N43" s="155">
        <v>0</v>
      </c>
      <c r="O43" s="155">
        <v>0</v>
      </c>
      <c r="P43" s="155">
        <v>2</v>
      </c>
      <c r="Q43" s="155">
        <v>0</v>
      </c>
      <c r="R43" s="155">
        <v>1</v>
      </c>
      <c r="S43" s="155">
        <v>84</v>
      </c>
      <c r="T43" s="155">
        <v>7</v>
      </c>
      <c r="U43" s="155">
        <v>1</v>
      </c>
      <c r="V43" s="155">
        <v>0</v>
      </c>
      <c r="W43" s="155">
        <v>0</v>
      </c>
      <c r="X43" s="155">
        <v>0</v>
      </c>
      <c r="Y43" s="155">
        <v>0</v>
      </c>
      <c r="Z43" s="155">
        <v>2</v>
      </c>
      <c r="AA43" s="155">
        <v>0</v>
      </c>
      <c r="AB43" s="155">
        <v>0</v>
      </c>
      <c r="AC43" s="155">
        <v>15</v>
      </c>
      <c r="AD43" s="155">
        <v>1</v>
      </c>
      <c r="AE43" s="155">
        <v>0</v>
      </c>
      <c r="AF43" s="155">
        <v>1</v>
      </c>
      <c r="AG43" s="155">
        <v>13</v>
      </c>
      <c r="AH43" s="155">
        <v>10</v>
      </c>
      <c r="AI43" s="155">
        <v>1</v>
      </c>
      <c r="AJ43" s="155">
        <v>4</v>
      </c>
      <c r="AK43" s="155">
        <v>0</v>
      </c>
      <c r="AL43" s="155">
        <v>0</v>
      </c>
      <c r="AM43" s="155">
        <v>2</v>
      </c>
      <c r="AN43" s="155">
        <v>0</v>
      </c>
      <c r="AO43" s="155">
        <v>1</v>
      </c>
      <c r="AP43" s="155">
        <v>5</v>
      </c>
    </row>
    <row r="44" spans="1:42" customFormat="1" ht="15.6" x14ac:dyDescent="0.3">
      <c r="A44" s="178" t="s">
        <v>79</v>
      </c>
      <c r="B44" s="179">
        <v>22</v>
      </c>
      <c r="C44" s="155">
        <v>0</v>
      </c>
      <c r="D44" s="155">
        <v>0</v>
      </c>
      <c r="E44" s="155">
        <v>0</v>
      </c>
      <c r="F44" s="155">
        <v>0</v>
      </c>
      <c r="G44" s="155">
        <v>0</v>
      </c>
      <c r="H44" s="155">
        <v>0</v>
      </c>
      <c r="I44" s="155">
        <v>0</v>
      </c>
      <c r="J44" s="155">
        <v>0</v>
      </c>
      <c r="K44" s="155">
        <v>0</v>
      </c>
      <c r="L44" s="155">
        <v>0</v>
      </c>
      <c r="M44" s="155">
        <v>0</v>
      </c>
      <c r="N44" s="155">
        <v>0</v>
      </c>
      <c r="O44" s="155">
        <v>0</v>
      </c>
      <c r="P44" s="155">
        <v>0</v>
      </c>
      <c r="Q44" s="155">
        <v>0</v>
      </c>
      <c r="R44" s="155">
        <v>0</v>
      </c>
      <c r="S44" s="155">
        <v>8</v>
      </c>
      <c r="T44" s="155">
        <v>2</v>
      </c>
      <c r="U44" s="155">
        <v>0</v>
      </c>
      <c r="V44" s="155">
        <v>0</v>
      </c>
      <c r="W44" s="155">
        <v>0</v>
      </c>
      <c r="X44" s="155">
        <v>0</v>
      </c>
      <c r="Y44" s="155">
        <v>0</v>
      </c>
      <c r="Z44" s="155">
        <v>0</v>
      </c>
      <c r="AA44" s="155">
        <v>0</v>
      </c>
      <c r="AB44" s="155">
        <v>0</v>
      </c>
      <c r="AC44" s="155">
        <v>4</v>
      </c>
      <c r="AD44" s="155">
        <v>0</v>
      </c>
      <c r="AE44" s="155">
        <v>0</v>
      </c>
      <c r="AF44" s="155">
        <v>0</v>
      </c>
      <c r="AG44" s="155">
        <v>2</v>
      </c>
      <c r="AH44" s="155">
        <v>2</v>
      </c>
      <c r="AI44" s="155">
        <v>0</v>
      </c>
      <c r="AJ44" s="155">
        <v>3</v>
      </c>
      <c r="AK44" s="155">
        <v>0</v>
      </c>
      <c r="AL44" s="155">
        <v>0</v>
      </c>
      <c r="AM44" s="155">
        <v>0</v>
      </c>
      <c r="AN44" s="155">
        <v>0</v>
      </c>
      <c r="AO44" s="155">
        <v>0</v>
      </c>
      <c r="AP44" s="155">
        <v>1</v>
      </c>
    </row>
    <row r="45" spans="1:42" customFormat="1" ht="15.6" x14ac:dyDescent="0.3">
      <c r="A45" s="178" t="s">
        <v>80</v>
      </c>
      <c r="B45" s="179">
        <v>94</v>
      </c>
      <c r="C45" s="155">
        <v>0</v>
      </c>
      <c r="D45" s="155">
        <v>0</v>
      </c>
      <c r="E45" s="155">
        <v>4</v>
      </c>
      <c r="F45" s="155">
        <v>0</v>
      </c>
      <c r="G45" s="155">
        <v>0</v>
      </c>
      <c r="H45" s="155">
        <v>9</v>
      </c>
      <c r="I45" s="155">
        <v>0</v>
      </c>
      <c r="J45" s="155">
        <v>0</v>
      </c>
      <c r="K45" s="155">
        <v>0</v>
      </c>
      <c r="L45" s="155">
        <v>0</v>
      </c>
      <c r="M45" s="155">
        <v>0</v>
      </c>
      <c r="N45" s="155">
        <v>0</v>
      </c>
      <c r="O45" s="155">
        <v>2</v>
      </c>
      <c r="P45" s="155">
        <v>0</v>
      </c>
      <c r="Q45" s="155">
        <v>1</v>
      </c>
      <c r="R45" s="155">
        <v>0</v>
      </c>
      <c r="S45" s="155">
        <v>26</v>
      </c>
      <c r="T45" s="155">
        <v>12</v>
      </c>
      <c r="U45" s="155">
        <v>1</v>
      </c>
      <c r="V45" s="155">
        <v>0</v>
      </c>
      <c r="W45" s="155">
        <v>0</v>
      </c>
      <c r="X45" s="155">
        <v>0</v>
      </c>
      <c r="Y45" s="155">
        <v>1</v>
      </c>
      <c r="Z45" s="155">
        <v>0</v>
      </c>
      <c r="AA45" s="155">
        <v>1</v>
      </c>
      <c r="AB45" s="155">
        <v>0</v>
      </c>
      <c r="AC45" s="155">
        <v>21</v>
      </c>
      <c r="AD45" s="155">
        <v>0</v>
      </c>
      <c r="AE45" s="155">
        <v>1</v>
      </c>
      <c r="AF45" s="155">
        <v>0</v>
      </c>
      <c r="AG45" s="155">
        <v>2</v>
      </c>
      <c r="AH45" s="155">
        <v>6</v>
      </c>
      <c r="AI45" s="155">
        <v>0</v>
      </c>
      <c r="AJ45" s="155">
        <v>2</v>
      </c>
      <c r="AK45" s="155">
        <v>0</v>
      </c>
      <c r="AL45" s="155">
        <v>0</v>
      </c>
      <c r="AM45" s="155">
        <v>2</v>
      </c>
      <c r="AN45" s="155">
        <v>2</v>
      </c>
      <c r="AO45" s="155">
        <v>0</v>
      </c>
      <c r="AP45" s="155">
        <v>1</v>
      </c>
    </row>
    <row r="46" spans="1:42" customFormat="1" ht="15.6" x14ac:dyDescent="0.3">
      <c r="A46" s="178" t="s">
        <v>81</v>
      </c>
      <c r="B46" s="179">
        <v>36</v>
      </c>
      <c r="C46" s="155">
        <v>0</v>
      </c>
      <c r="D46" s="155">
        <v>0</v>
      </c>
      <c r="E46" s="155">
        <v>1</v>
      </c>
      <c r="F46" s="155">
        <v>0</v>
      </c>
      <c r="G46" s="155">
        <v>3</v>
      </c>
      <c r="H46" s="155">
        <v>3</v>
      </c>
      <c r="I46" s="155">
        <v>0</v>
      </c>
      <c r="J46" s="155">
        <v>0</v>
      </c>
      <c r="K46" s="155">
        <v>0</v>
      </c>
      <c r="L46" s="155">
        <v>0</v>
      </c>
      <c r="M46" s="155">
        <v>0</v>
      </c>
      <c r="N46" s="155">
        <v>0</v>
      </c>
      <c r="O46" s="155">
        <v>0</v>
      </c>
      <c r="P46" s="155">
        <v>0</v>
      </c>
      <c r="Q46" s="155">
        <v>2</v>
      </c>
      <c r="R46" s="155">
        <v>0</v>
      </c>
      <c r="S46" s="155">
        <v>5</v>
      </c>
      <c r="T46" s="155">
        <v>2</v>
      </c>
      <c r="U46" s="155">
        <v>2</v>
      </c>
      <c r="V46" s="155">
        <v>1</v>
      </c>
      <c r="W46" s="155">
        <v>0</v>
      </c>
      <c r="X46" s="155">
        <v>0</v>
      </c>
      <c r="Y46" s="155">
        <v>0</v>
      </c>
      <c r="Z46" s="155">
        <v>0</v>
      </c>
      <c r="AA46" s="155">
        <v>0</v>
      </c>
      <c r="AB46" s="155">
        <v>0</v>
      </c>
      <c r="AC46" s="155">
        <v>5</v>
      </c>
      <c r="AD46" s="155">
        <v>0</v>
      </c>
      <c r="AE46" s="155">
        <v>0</v>
      </c>
      <c r="AF46" s="155">
        <v>0</v>
      </c>
      <c r="AG46" s="155">
        <v>2</v>
      </c>
      <c r="AH46" s="155">
        <v>2</v>
      </c>
      <c r="AI46" s="155">
        <v>0</v>
      </c>
      <c r="AJ46" s="155">
        <v>0</v>
      </c>
      <c r="AK46" s="155">
        <v>0</v>
      </c>
      <c r="AL46" s="155">
        <v>1</v>
      </c>
      <c r="AM46" s="155">
        <v>0</v>
      </c>
      <c r="AN46" s="155">
        <v>1</v>
      </c>
      <c r="AO46" s="155">
        <v>2</v>
      </c>
      <c r="AP46" s="155">
        <v>4</v>
      </c>
    </row>
    <row r="47" spans="1:42" customFormat="1" ht="15.6" x14ac:dyDescent="0.3">
      <c r="A47" s="178" t="s">
        <v>82</v>
      </c>
      <c r="B47" s="179">
        <v>126</v>
      </c>
      <c r="C47" s="155">
        <v>0</v>
      </c>
      <c r="D47" s="155">
        <v>0</v>
      </c>
      <c r="E47" s="155">
        <v>5</v>
      </c>
      <c r="F47" s="155">
        <v>1</v>
      </c>
      <c r="G47" s="155">
        <v>1</v>
      </c>
      <c r="H47" s="155">
        <v>13</v>
      </c>
      <c r="I47" s="155">
        <v>0</v>
      </c>
      <c r="J47" s="155">
        <v>1</v>
      </c>
      <c r="K47" s="155">
        <v>0</v>
      </c>
      <c r="L47" s="155">
        <v>0</v>
      </c>
      <c r="M47" s="155">
        <v>2</v>
      </c>
      <c r="N47" s="155">
        <v>0</v>
      </c>
      <c r="O47" s="155">
        <v>0</v>
      </c>
      <c r="P47" s="155">
        <v>0</v>
      </c>
      <c r="Q47" s="155">
        <v>0</v>
      </c>
      <c r="R47" s="155">
        <v>1</v>
      </c>
      <c r="S47" s="155">
        <v>33</v>
      </c>
      <c r="T47" s="155">
        <v>3</v>
      </c>
      <c r="U47" s="155">
        <v>2</v>
      </c>
      <c r="V47" s="155">
        <v>1</v>
      </c>
      <c r="W47" s="155">
        <v>3</v>
      </c>
      <c r="X47" s="155">
        <v>0</v>
      </c>
      <c r="Y47" s="155">
        <v>0</v>
      </c>
      <c r="Z47" s="155">
        <v>0</v>
      </c>
      <c r="AA47" s="155">
        <v>0</v>
      </c>
      <c r="AB47" s="155">
        <v>0</v>
      </c>
      <c r="AC47" s="155">
        <v>11</v>
      </c>
      <c r="AD47" s="155">
        <v>0</v>
      </c>
      <c r="AE47" s="155">
        <v>3</v>
      </c>
      <c r="AF47" s="155">
        <v>0</v>
      </c>
      <c r="AG47" s="155">
        <v>15</v>
      </c>
      <c r="AH47" s="155">
        <v>12</v>
      </c>
      <c r="AI47" s="155">
        <v>0</v>
      </c>
      <c r="AJ47" s="155">
        <v>7</v>
      </c>
      <c r="AK47" s="155">
        <v>2</v>
      </c>
      <c r="AL47" s="155">
        <v>2</v>
      </c>
      <c r="AM47" s="155">
        <v>2</v>
      </c>
      <c r="AN47" s="155">
        <v>0</v>
      </c>
      <c r="AO47" s="155">
        <v>2</v>
      </c>
      <c r="AP47" s="155">
        <v>4</v>
      </c>
    </row>
    <row r="48" spans="1:42" customFormat="1" ht="15.6" x14ac:dyDescent="0.3">
      <c r="A48" s="178" t="s">
        <v>83</v>
      </c>
      <c r="B48" s="179">
        <v>749</v>
      </c>
      <c r="C48" s="155">
        <v>1</v>
      </c>
      <c r="D48" s="155">
        <v>0</v>
      </c>
      <c r="E48" s="155">
        <v>23</v>
      </c>
      <c r="F48" s="155">
        <v>2</v>
      </c>
      <c r="G48" s="155">
        <v>7</v>
      </c>
      <c r="H48" s="155">
        <v>49</v>
      </c>
      <c r="I48" s="155">
        <v>0</v>
      </c>
      <c r="J48" s="155">
        <v>8</v>
      </c>
      <c r="K48" s="155">
        <v>0</v>
      </c>
      <c r="L48" s="155">
        <v>0</v>
      </c>
      <c r="M48" s="155">
        <v>4</v>
      </c>
      <c r="N48" s="155">
        <v>0</v>
      </c>
      <c r="O48" s="155">
        <v>4</v>
      </c>
      <c r="P48" s="155">
        <v>3</v>
      </c>
      <c r="Q48" s="155">
        <v>9</v>
      </c>
      <c r="R48" s="155">
        <v>1</v>
      </c>
      <c r="S48" s="155">
        <v>277</v>
      </c>
      <c r="T48" s="155">
        <v>24</v>
      </c>
      <c r="U48" s="155">
        <v>2</v>
      </c>
      <c r="V48" s="155">
        <v>0</v>
      </c>
      <c r="W48" s="155">
        <v>1</v>
      </c>
      <c r="X48" s="155">
        <v>0</v>
      </c>
      <c r="Y48" s="155">
        <v>3</v>
      </c>
      <c r="Z48" s="155">
        <v>5</v>
      </c>
      <c r="AA48" s="155">
        <v>2</v>
      </c>
      <c r="AB48" s="155">
        <v>0</v>
      </c>
      <c r="AC48" s="155">
        <v>109</v>
      </c>
      <c r="AD48" s="155">
        <v>1</v>
      </c>
      <c r="AE48" s="155">
        <v>11</v>
      </c>
      <c r="AF48" s="155">
        <v>0</v>
      </c>
      <c r="AG48" s="155">
        <v>52</v>
      </c>
      <c r="AH48" s="155">
        <v>40</v>
      </c>
      <c r="AI48" s="155">
        <v>3</v>
      </c>
      <c r="AJ48" s="155">
        <v>38</v>
      </c>
      <c r="AK48" s="155">
        <v>0</v>
      </c>
      <c r="AL48" s="155">
        <v>1</v>
      </c>
      <c r="AM48" s="155">
        <v>23</v>
      </c>
      <c r="AN48" s="155">
        <v>2</v>
      </c>
      <c r="AO48" s="155">
        <v>15</v>
      </c>
      <c r="AP48" s="155">
        <v>29</v>
      </c>
    </row>
    <row r="49" spans="1:42" customFormat="1" ht="15.6" x14ac:dyDescent="0.3">
      <c r="A49" s="178" t="s">
        <v>84</v>
      </c>
      <c r="B49" s="179">
        <v>231</v>
      </c>
      <c r="C49" s="155">
        <v>0</v>
      </c>
      <c r="D49" s="155">
        <v>1</v>
      </c>
      <c r="E49" s="155">
        <v>8</v>
      </c>
      <c r="F49" s="155">
        <v>2</v>
      </c>
      <c r="G49" s="155">
        <v>6</v>
      </c>
      <c r="H49" s="155">
        <v>31</v>
      </c>
      <c r="I49" s="155">
        <v>0</v>
      </c>
      <c r="J49" s="155">
        <v>1</v>
      </c>
      <c r="K49" s="155">
        <v>1</v>
      </c>
      <c r="L49" s="155">
        <v>0</v>
      </c>
      <c r="M49" s="155">
        <v>5</v>
      </c>
      <c r="N49" s="155">
        <v>0</v>
      </c>
      <c r="O49" s="155">
        <v>1</v>
      </c>
      <c r="P49" s="155">
        <v>5</v>
      </c>
      <c r="Q49" s="155">
        <v>4</v>
      </c>
      <c r="R49" s="155">
        <v>3</v>
      </c>
      <c r="S49" s="155">
        <v>43</v>
      </c>
      <c r="T49" s="155">
        <v>5</v>
      </c>
      <c r="U49" s="155">
        <v>3</v>
      </c>
      <c r="V49" s="155">
        <v>1</v>
      </c>
      <c r="W49" s="155">
        <v>0</v>
      </c>
      <c r="X49" s="155">
        <v>0</v>
      </c>
      <c r="Y49" s="155">
        <v>1</v>
      </c>
      <c r="Z49" s="155">
        <v>0</v>
      </c>
      <c r="AA49" s="155">
        <v>0</v>
      </c>
      <c r="AB49" s="155">
        <v>0</v>
      </c>
      <c r="AC49" s="155">
        <v>22</v>
      </c>
      <c r="AD49" s="155">
        <v>2</v>
      </c>
      <c r="AE49" s="155">
        <v>2</v>
      </c>
      <c r="AF49" s="155">
        <v>1</v>
      </c>
      <c r="AG49" s="155">
        <v>13</v>
      </c>
      <c r="AH49" s="155">
        <v>20</v>
      </c>
      <c r="AI49" s="155">
        <v>3</v>
      </c>
      <c r="AJ49" s="155">
        <v>18</v>
      </c>
      <c r="AK49" s="155">
        <v>0</v>
      </c>
      <c r="AL49" s="155">
        <v>1</v>
      </c>
      <c r="AM49" s="155">
        <v>12</v>
      </c>
      <c r="AN49" s="155">
        <v>2</v>
      </c>
      <c r="AO49" s="155">
        <v>7</v>
      </c>
      <c r="AP49" s="155">
        <v>7</v>
      </c>
    </row>
    <row r="50" spans="1:42" customFormat="1" ht="15.6" x14ac:dyDescent="0.3">
      <c r="A50" s="178" t="s">
        <v>85</v>
      </c>
      <c r="B50" s="179">
        <v>14</v>
      </c>
      <c r="C50" s="155">
        <v>0</v>
      </c>
      <c r="D50" s="155">
        <v>0</v>
      </c>
      <c r="E50" s="155">
        <v>0</v>
      </c>
      <c r="F50" s="155">
        <v>0</v>
      </c>
      <c r="G50" s="155">
        <v>0</v>
      </c>
      <c r="H50" s="155">
        <v>0</v>
      </c>
      <c r="I50" s="155">
        <v>0</v>
      </c>
      <c r="J50" s="155">
        <v>0</v>
      </c>
      <c r="K50" s="155">
        <v>0</v>
      </c>
      <c r="L50" s="155">
        <v>0</v>
      </c>
      <c r="M50" s="155">
        <v>0</v>
      </c>
      <c r="N50" s="155">
        <v>0</v>
      </c>
      <c r="O50" s="155">
        <v>0</v>
      </c>
      <c r="P50" s="155">
        <v>0</v>
      </c>
      <c r="Q50" s="155">
        <v>0</v>
      </c>
      <c r="R50" s="155">
        <v>0</v>
      </c>
      <c r="S50" s="155">
        <v>7</v>
      </c>
      <c r="T50" s="155">
        <v>0</v>
      </c>
      <c r="U50" s="155">
        <v>0</v>
      </c>
      <c r="V50" s="155">
        <v>0</v>
      </c>
      <c r="W50" s="155">
        <v>0</v>
      </c>
      <c r="X50" s="155">
        <v>0</v>
      </c>
      <c r="Y50" s="155">
        <v>0</v>
      </c>
      <c r="Z50" s="155">
        <v>0</v>
      </c>
      <c r="AA50" s="155">
        <v>0</v>
      </c>
      <c r="AB50" s="155">
        <v>0</v>
      </c>
      <c r="AC50" s="155">
        <v>2</v>
      </c>
      <c r="AD50" s="155">
        <v>0</v>
      </c>
      <c r="AE50" s="155">
        <v>0</v>
      </c>
      <c r="AF50" s="155">
        <v>0</v>
      </c>
      <c r="AG50" s="155">
        <v>1</v>
      </c>
      <c r="AH50" s="155">
        <v>0</v>
      </c>
      <c r="AI50" s="155">
        <v>0</v>
      </c>
      <c r="AJ50" s="155">
        <v>0</v>
      </c>
      <c r="AK50" s="155">
        <v>0</v>
      </c>
      <c r="AL50" s="155">
        <v>0</v>
      </c>
      <c r="AM50" s="155">
        <v>4</v>
      </c>
      <c r="AN50" s="155">
        <v>0</v>
      </c>
      <c r="AO50" s="155">
        <v>0</v>
      </c>
      <c r="AP50" s="155">
        <v>0</v>
      </c>
    </row>
    <row r="51" spans="1:42" customFormat="1" ht="15.6" x14ac:dyDescent="0.3">
      <c r="A51" s="178" t="s">
        <v>86</v>
      </c>
      <c r="B51" s="179">
        <v>229</v>
      </c>
      <c r="C51" s="155">
        <v>0</v>
      </c>
      <c r="D51" s="155">
        <v>0</v>
      </c>
      <c r="E51" s="155">
        <v>6</v>
      </c>
      <c r="F51" s="155">
        <v>3</v>
      </c>
      <c r="G51" s="155">
        <v>6</v>
      </c>
      <c r="H51" s="155">
        <v>12</v>
      </c>
      <c r="I51" s="155">
        <v>0</v>
      </c>
      <c r="J51" s="155">
        <v>1</v>
      </c>
      <c r="K51" s="155">
        <v>1</v>
      </c>
      <c r="L51" s="155">
        <v>0</v>
      </c>
      <c r="M51" s="155">
        <v>0</v>
      </c>
      <c r="N51" s="155">
        <v>0</v>
      </c>
      <c r="O51" s="155">
        <v>0</v>
      </c>
      <c r="P51" s="155">
        <v>0</v>
      </c>
      <c r="Q51" s="155">
        <v>7</v>
      </c>
      <c r="R51" s="155">
        <v>1</v>
      </c>
      <c r="S51" s="155">
        <v>87</v>
      </c>
      <c r="T51" s="155">
        <v>16</v>
      </c>
      <c r="U51" s="155">
        <v>0</v>
      </c>
      <c r="V51" s="155">
        <v>1</v>
      </c>
      <c r="W51" s="155">
        <v>0</v>
      </c>
      <c r="X51" s="155">
        <v>0</v>
      </c>
      <c r="Y51" s="155">
        <v>0</v>
      </c>
      <c r="Z51" s="155">
        <v>0</v>
      </c>
      <c r="AA51" s="155">
        <v>0</v>
      </c>
      <c r="AB51" s="155">
        <v>0</v>
      </c>
      <c r="AC51" s="155">
        <v>33</v>
      </c>
      <c r="AD51" s="155">
        <v>2</v>
      </c>
      <c r="AE51" s="155">
        <v>5</v>
      </c>
      <c r="AF51" s="155">
        <v>0</v>
      </c>
      <c r="AG51" s="155">
        <v>14</v>
      </c>
      <c r="AH51" s="155">
        <v>7</v>
      </c>
      <c r="AI51" s="155">
        <v>0</v>
      </c>
      <c r="AJ51" s="155">
        <v>13</v>
      </c>
      <c r="AK51" s="155">
        <v>0</v>
      </c>
      <c r="AL51" s="155">
        <v>1</v>
      </c>
      <c r="AM51" s="155">
        <v>2</v>
      </c>
      <c r="AN51" s="155">
        <v>1</v>
      </c>
      <c r="AO51" s="155">
        <v>3</v>
      </c>
      <c r="AP51" s="155">
        <v>7</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15</v>
      </c>
      <c r="C53" s="155">
        <v>0</v>
      </c>
      <c r="D53" s="155">
        <v>1</v>
      </c>
      <c r="E53" s="155">
        <v>0</v>
      </c>
      <c r="F53" s="155">
        <v>0</v>
      </c>
      <c r="G53" s="155">
        <v>0</v>
      </c>
      <c r="H53" s="155">
        <v>0</v>
      </c>
      <c r="I53" s="155">
        <v>0</v>
      </c>
      <c r="J53" s="155">
        <v>0</v>
      </c>
      <c r="K53" s="155">
        <v>0</v>
      </c>
      <c r="L53" s="155">
        <v>0</v>
      </c>
      <c r="M53" s="155">
        <v>0</v>
      </c>
      <c r="N53" s="155">
        <v>0</v>
      </c>
      <c r="O53" s="155">
        <v>0</v>
      </c>
      <c r="P53" s="155">
        <v>0</v>
      </c>
      <c r="Q53" s="155">
        <v>0</v>
      </c>
      <c r="R53" s="155">
        <v>0</v>
      </c>
      <c r="S53" s="155">
        <v>3</v>
      </c>
      <c r="T53" s="155">
        <v>2</v>
      </c>
      <c r="U53" s="155">
        <v>1</v>
      </c>
      <c r="V53" s="155">
        <v>0</v>
      </c>
      <c r="W53" s="155">
        <v>0</v>
      </c>
      <c r="X53" s="155">
        <v>0</v>
      </c>
      <c r="Y53" s="155">
        <v>0</v>
      </c>
      <c r="Z53" s="155">
        <v>0</v>
      </c>
      <c r="AA53" s="155">
        <v>0</v>
      </c>
      <c r="AB53" s="155">
        <v>0</v>
      </c>
      <c r="AC53" s="155">
        <v>1</v>
      </c>
      <c r="AD53" s="155">
        <v>0</v>
      </c>
      <c r="AE53" s="155">
        <v>1</v>
      </c>
      <c r="AF53" s="155">
        <v>0</v>
      </c>
      <c r="AG53" s="155">
        <v>0</v>
      </c>
      <c r="AH53" s="155">
        <v>2</v>
      </c>
      <c r="AI53" s="155">
        <v>0</v>
      </c>
      <c r="AJ53" s="155">
        <v>2</v>
      </c>
      <c r="AK53" s="155">
        <v>0</v>
      </c>
      <c r="AL53" s="155">
        <v>0</v>
      </c>
      <c r="AM53" s="155">
        <v>0</v>
      </c>
      <c r="AN53" s="155">
        <v>0</v>
      </c>
      <c r="AO53" s="155">
        <v>0</v>
      </c>
      <c r="AP53" s="155">
        <v>2</v>
      </c>
    </row>
    <row r="54" spans="1:42" customFormat="1" ht="15.6" x14ac:dyDescent="0.3">
      <c r="A54" s="178" t="s">
        <v>89</v>
      </c>
      <c r="B54" s="179">
        <v>134</v>
      </c>
      <c r="C54" s="155">
        <v>0</v>
      </c>
      <c r="D54" s="155">
        <v>0</v>
      </c>
      <c r="E54" s="155">
        <v>1</v>
      </c>
      <c r="F54" s="155">
        <v>2</v>
      </c>
      <c r="G54" s="155">
        <v>2</v>
      </c>
      <c r="H54" s="155">
        <v>12</v>
      </c>
      <c r="I54" s="155">
        <v>0</v>
      </c>
      <c r="J54" s="155">
        <v>0</v>
      </c>
      <c r="K54" s="155">
        <v>0</v>
      </c>
      <c r="L54" s="155">
        <v>0</v>
      </c>
      <c r="M54" s="155">
        <v>1</v>
      </c>
      <c r="N54" s="155">
        <v>0</v>
      </c>
      <c r="O54" s="155">
        <v>1</v>
      </c>
      <c r="P54" s="155">
        <v>0</v>
      </c>
      <c r="Q54" s="155">
        <v>2</v>
      </c>
      <c r="R54" s="155">
        <v>0</v>
      </c>
      <c r="S54" s="155">
        <v>56</v>
      </c>
      <c r="T54" s="155">
        <v>7</v>
      </c>
      <c r="U54" s="155">
        <v>1</v>
      </c>
      <c r="V54" s="155">
        <v>0</v>
      </c>
      <c r="W54" s="155">
        <v>0</v>
      </c>
      <c r="X54" s="155">
        <v>0</v>
      </c>
      <c r="Y54" s="155">
        <v>0</v>
      </c>
      <c r="Z54" s="155">
        <v>0</v>
      </c>
      <c r="AA54" s="155">
        <v>0</v>
      </c>
      <c r="AB54" s="155">
        <v>0</v>
      </c>
      <c r="AC54" s="155">
        <v>15</v>
      </c>
      <c r="AD54" s="155">
        <v>1</v>
      </c>
      <c r="AE54" s="155">
        <v>1</v>
      </c>
      <c r="AF54" s="155">
        <v>0</v>
      </c>
      <c r="AG54" s="155">
        <v>11</v>
      </c>
      <c r="AH54" s="155">
        <v>6</v>
      </c>
      <c r="AI54" s="155">
        <v>0</v>
      </c>
      <c r="AJ54" s="155">
        <v>4</v>
      </c>
      <c r="AK54" s="155">
        <v>0</v>
      </c>
      <c r="AL54" s="155">
        <v>1</v>
      </c>
      <c r="AM54" s="155">
        <v>3</v>
      </c>
      <c r="AN54" s="155">
        <v>0</v>
      </c>
      <c r="AO54" s="155">
        <v>0</v>
      </c>
      <c r="AP54" s="155">
        <v>7</v>
      </c>
    </row>
    <row r="55" spans="1:42" customFormat="1" ht="15.6" x14ac:dyDescent="0.3">
      <c r="A55" s="178" t="s">
        <v>90</v>
      </c>
      <c r="B55" s="179">
        <v>28</v>
      </c>
      <c r="C55" s="155">
        <v>0</v>
      </c>
      <c r="D55" s="155">
        <v>0</v>
      </c>
      <c r="E55" s="155">
        <v>1</v>
      </c>
      <c r="F55" s="155">
        <v>0</v>
      </c>
      <c r="G55" s="155">
        <v>0</v>
      </c>
      <c r="H55" s="155">
        <v>0</v>
      </c>
      <c r="I55" s="155">
        <v>0</v>
      </c>
      <c r="J55" s="155">
        <v>0</v>
      </c>
      <c r="K55" s="155">
        <v>0</v>
      </c>
      <c r="L55" s="155">
        <v>0</v>
      </c>
      <c r="M55" s="155">
        <v>0</v>
      </c>
      <c r="N55" s="155">
        <v>0</v>
      </c>
      <c r="O55" s="155">
        <v>1</v>
      </c>
      <c r="P55" s="155">
        <v>0</v>
      </c>
      <c r="Q55" s="155">
        <v>0</v>
      </c>
      <c r="R55" s="155">
        <v>0</v>
      </c>
      <c r="S55" s="155">
        <v>9</v>
      </c>
      <c r="T55" s="155">
        <v>0</v>
      </c>
      <c r="U55" s="155">
        <v>0</v>
      </c>
      <c r="V55" s="155">
        <v>0</v>
      </c>
      <c r="W55" s="155">
        <v>1</v>
      </c>
      <c r="X55" s="155">
        <v>0</v>
      </c>
      <c r="Y55" s="155">
        <v>0</v>
      </c>
      <c r="Z55" s="155">
        <v>0</v>
      </c>
      <c r="AA55" s="155">
        <v>1</v>
      </c>
      <c r="AB55" s="155">
        <v>0</v>
      </c>
      <c r="AC55" s="155">
        <v>1</v>
      </c>
      <c r="AD55" s="155">
        <v>1</v>
      </c>
      <c r="AE55" s="155">
        <v>0</v>
      </c>
      <c r="AF55" s="155">
        <v>1</v>
      </c>
      <c r="AG55" s="155">
        <v>2</v>
      </c>
      <c r="AH55" s="155">
        <v>1</v>
      </c>
      <c r="AI55" s="155">
        <v>2</v>
      </c>
      <c r="AJ55" s="155">
        <v>1</v>
      </c>
      <c r="AK55" s="155">
        <v>0</v>
      </c>
      <c r="AL55" s="155">
        <v>2</v>
      </c>
      <c r="AM55" s="155">
        <v>0</v>
      </c>
      <c r="AN55" s="155">
        <v>1</v>
      </c>
      <c r="AO55" s="155">
        <v>2</v>
      </c>
      <c r="AP55" s="155">
        <v>1</v>
      </c>
    </row>
    <row r="56" spans="1:42" customFormat="1" ht="15.6" x14ac:dyDescent="0.3">
      <c r="A56" s="178" t="s">
        <v>660</v>
      </c>
      <c r="B56" s="179">
        <v>40</v>
      </c>
      <c r="C56" s="155">
        <v>0</v>
      </c>
      <c r="D56" s="155">
        <v>0</v>
      </c>
      <c r="E56" s="155">
        <v>0</v>
      </c>
      <c r="F56" s="155">
        <v>0</v>
      </c>
      <c r="G56" s="155">
        <v>0</v>
      </c>
      <c r="H56" s="155">
        <v>2</v>
      </c>
      <c r="I56" s="155">
        <v>0</v>
      </c>
      <c r="J56" s="155">
        <v>0</v>
      </c>
      <c r="K56" s="155">
        <v>0</v>
      </c>
      <c r="L56" s="155">
        <v>0</v>
      </c>
      <c r="M56" s="155">
        <v>0</v>
      </c>
      <c r="N56" s="155">
        <v>0</v>
      </c>
      <c r="O56" s="155">
        <v>1</v>
      </c>
      <c r="P56" s="155">
        <v>0</v>
      </c>
      <c r="Q56" s="155">
        <v>0</v>
      </c>
      <c r="R56" s="155">
        <v>0</v>
      </c>
      <c r="S56" s="155">
        <v>30</v>
      </c>
      <c r="T56" s="155">
        <v>1</v>
      </c>
      <c r="U56" s="155">
        <v>0</v>
      </c>
      <c r="V56" s="155">
        <v>0</v>
      </c>
      <c r="W56" s="155">
        <v>0</v>
      </c>
      <c r="X56" s="155">
        <v>0</v>
      </c>
      <c r="Y56" s="155">
        <v>0</v>
      </c>
      <c r="Z56" s="155">
        <v>1</v>
      </c>
      <c r="AA56" s="155">
        <v>0</v>
      </c>
      <c r="AB56" s="155">
        <v>0</v>
      </c>
      <c r="AC56" s="155">
        <v>0</v>
      </c>
      <c r="AD56" s="155">
        <v>0</v>
      </c>
      <c r="AE56" s="155">
        <v>0</v>
      </c>
      <c r="AF56" s="155">
        <v>0</v>
      </c>
      <c r="AG56" s="155">
        <v>1</v>
      </c>
      <c r="AH56" s="155">
        <v>0</v>
      </c>
      <c r="AI56" s="155">
        <v>0</v>
      </c>
      <c r="AJ56" s="155">
        <v>1</v>
      </c>
      <c r="AK56" s="155">
        <v>0</v>
      </c>
      <c r="AL56" s="155">
        <v>0</v>
      </c>
      <c r="AM56" s="155">
        <v>2</v>
      </c>
      <c r="AN56" s="155">
        <v>0</v>
      </c>
      <c r="AO56" s="155">
        <v>0</v>
      </c>
      <c r="AP56" s="155">
        <v>1</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1</v>
      </c>
      <c r="C59" s="155">
        <v>0</v>
      </c>
      <c r="D59" s="155">
        <v>0</v>
      </c>
      <c r="E59" s="155">
        <v>0</v>
      </c>
      <c r="F59" s="155">
        <v>0</v>
      </c>
      <c r="G59" s="155">
        <v>0</v>
      </c>
      <c r="H59" s="155">
        <v>0</v>
      </c>
      <c r="I59" s="155">
        <v>0</v>
      </c>
      <c r="J59" s="155">
        <v>1</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row>
    <row r="60" spans="1:42" customFormat="1" ht="15.6" x14ac:dyDescent="0.3">
      <c r="A60" s="180" t="s">
        <v>536</v>
      </c>
      <c r="B60" s="179">
        <v>1</v>
      </c>
      <c r="C60" s="155">
        <v>0</v>
      </c>
      <c r="D60" s="155">
        <v>0</v>
      </c>
      <c r="E60" s="155">
        <v>0</v>
      </c>
      <c r="F60" s="155">
        <v>0</v>
      </c>
      <c r="G60" s="155">
        <v>0</v>
      </c>
      <c r="H60" s="155">
        <v>1</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10</v>
      </c>
      <c r="C61" s="155">
        <v>0</v>
      </c>
      <c r="D61" s="155">
        <v>0</v>
      </c>
      <c r="E61" s="155">
        <v>0</v>
      </c>
      <c r="F61" s="155">
        <v>0</v>
      </c>
      <c r="G61" s="155">
        <v>0</v>
      </c>
      <c r="H61" s="155">
        <v>1</v>
      </c>
      <c r="I61" s="155">
        <v>0</v>
      </c>
      <c r="J61" s="155">
        <v>1</v>
      </c>
      <c r="K61" s="155">
        <v>0</v>
      </c>
      <c r="L61" s="155">
        <v>0</v>
      </c>
      <c r="M61" s="155">
        <v>0</v>
      </c>
      <c r="N61" s="155">
        <v>0</v>
      </c>
      <c r="O61" s="155">
        <v>0</v>
      </c>
      <c r="P61" s="155">
        <v>0</v>
      </c>
      <c r="Q61" s="155">
        <v>0</v>
      </c>
      <c r="R61" s="155">
        <v>0</v>
      </c>
      <c r="S61" s="155">
        <v>2</v>
      </c>
      <c r="T61" s="155">
        <v>1</v>
      </c>
      <c r="U61" s="155">
        <v>0</v>
      </c>
      <c r="V61" s="155">
        <v>0</v>
      </c>
      <c r="W61" s="155">
        <v>0</v>
      </c>
      <c r="X61" s="155">
        <v>0</v>
      </c>
      <c r="Y61" s="155">
        <v>0</v>
      </c>
      <c r="Z61" s="155">
        <v>0</v>
      </c>
      <c r="AA61" s="155">
        <v>0</v>
      </c>
      <c r="AB61" s="155">
        <v>0</v>
      </c>
      <c r="AC61" s="155">
        <v>5</v>
      </c>
      <c r="AD61" s="155">
        <v>0</v>
      </c>
      <c r="AE61" s="155">
        <v>0</v>
      </c>
      <c r="AF61" s="155">
        <v>0</v>
      </c>
      <c r="AG61" s="155">
        <v>0</v>
      </c>
      <c r="AH61" s="155">
        <v>0</v>
      </c>
      <c r="AI61" s="155">
        <v>0</v>
      </c>
      <c r="AJ61" s="155">
        <v>0</v>
      </c>
      <c r="AK61" s="155">
        <v>0</v>
      </c>
      <c r="AL61" s="155">
        <v>0</v>
      </c>
      <c r="AM61" s="155">
        <v>0</v>
      </c>
      <c r="AN61" s="155">
        <v>0</v>
      </c>
      <c r="AO61" s="155">
        <v>0</v>
      </c>
      <c r="AP61" s="155">
        <v>0</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2</v>
      </c>
      <c r="C67" s="155">
        <v>0</v>
      </c>
      <c r="D67" s="155">
        <v>0</v>
      </c>
      <c r="E67" s="155">
        <v>2</v>
      </c>
      <c r="F67" s="155">
        <v>0</v>
      </c>
      <c r="G67" s="155">
        <v>0</v>
      </c>
      <c r="H67" s="155">
        <v>0</v>
      </c>
      <c r="I67" s="155">
        <v>0</v>
      </c>
      <c r="J67" s="155">
        <v>0</v>
      </c>
      <c r="K67" s="155">
        <v>0</v>
      </c>
      <c r="L67" s="155">
        <v>0</v>
      </c>
      <c r="M67" s="155">
        <v>0</v>
      </c>
      <c r="N67" s="155">
        <v>0</v>
      </c>
      <c r="O67" s="155">
        <v>0</v>
      </c>
      <c r="P67" s="155">
        <v>0</v>
      </c>
      <c r="Q67" s="155">
        <v>0</v>
      </c>
      <c r="R67" s="155">
        <v>0</v>
      </c>
      <c r="S67" s="155">
        <v>0</v>
      </c>
      <c r="T67" s="155">
        <v>0</v>
      </c>
      <c r="U67" s="155">
        <v>0</v>
      </c>
      <c r="V67" s="155">
        <v>0</v>
      </c>
      <c r="W67" s="155">
        <v>0</v>
      </c>
      <c r="X67" s="155">
        <v>0</v>
      </c>
      <c r="Y67" s="155">
        <v>0</v>
      </c>
      <c r="Z67" s="155">
        <v>0</v>
      </c>
      <c r="AA67" s="155">
        <v>0</v>
      </c>
      <c r="AB67" s="155">
        <v>0</v>
      </c>
      <c r="AC67" s="155">
        <v>0</v>
      </c>
      <c r="AD67" s="155">
        <v>0</v>
      </c>
      <c r="AE67" s="155">
        <v>0</v>
      </c>
      <c r="AF67" s="155">
        <v>0</v>
      </c>
      <c r="AG67" s="155">
        <v>0</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8</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8</v>
      </c>
      <c r="T70" s="155">
        <v>0</v>
      </c>
      <c r="U70" s="155">
        <v>0</v>
      </c>
      <c r="V70" s="155">
        <v>0</v>
      </c>
      <c r="W70" s="155">
        <v>0</v>
      </c>
      <c r="X70" s="155">
        <v>0</v>
      </c>
      <c r="Y70" s="155">
        <v>0</v>
      </c>
      <c r="Z70" s="155">
        <v>0</v>
      </c>
      <c r="AA70" s="155">
        <v>0</v>
      </c>
      <c r="AB70" s="155">
        <v>0</v>
      </c>
      <c r="AC70" s="155">
        <v>0</v>
      </c>
      <c r="AD70" s="155">
        <v>0</v>
      </c>
      <c r="AE70" s="155">
        <v>0</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2</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1</v>
      </c>
      <c r="T77" s="155">
        <v>0</v>
      </c>
      <c r="U77" s="155">
        <v>0</v>
      </c>
      <c r="V77" s="155">
        <v>0</v>
      </c>
      <c r="W77" s="155">
        <v>0</v>
      </c>
      <c r="X77" s="155">
        <v>0</v>
      </c>
      <c r="Y77" s="155">
        <v>0</v>
      </c>
      <c r="Z77" s="155">
        <v>0</v>
      </c>
      <c r="AA77" s="155">
        <v>0</v>
      </c>
      <c r="AB77" s="155">
        <v>0</v>
      </c>
      <c r="AC77" s="155">
        <v>0</v>
      </c>
      <c r="AD77" s="155">
        <v>0</v>
      </c>
      <c r="AE77" s="155">
        <v>0</v>
      </c>
      <c r="AF77" s="155">
        <v>0</v>
      </c>
      <c r="AG77" s="155">
        <v>1</v>
      </c>
      <c r="AH77" s="155">
        <v>0</v>
      </c>
      <c r="AI77" s="155">
        <v>0</v>
      </c>
      <c r="AJ77" s="155">
        <v>0</v>
      </c>
      <c r="AK77" s="155">
        <v>0</v>
      </c>
      <c r="AL77" s="155">
        <v>0</v>
      </c>
      <c r="AM77" s="155">
        <v>0</v>
      </c>
      <c r="AN77" s="155">
        <v>0</v>
      </c>
      <c r="AO77" s="155">
        <v>0</v>
      </c>
      <c r="AP77" s="155">
        <v>0</v>
      </c>
    </row>
    <row r="78" spans="1:42" customFormat="1" ht="15.6" x14ac:dyDescent="0.3">
      <c r="A78" s="180" t="s">
        <v>603</v>
      </c>
      <c r="B78" s="179">
        <v>1</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1</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1</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1</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43</v>
      </c>
      <c r="C88" s="155">
        <v>0</v>
      </c>
      <c r="D88" s="155">
        <v>0</v>
      </c>
      <c r="E88" s="155">
        <v>0</v>
      </c>
      <c r="F88" s="155">
        <v>0</v>
      </c>
      <c r="G88" s="155">
        <v>0</v>
      </c>
      <c r="H88" s="155">
        <v>0</v>
      </c>
      <c r="I88" s="155">
        <v>0</v>
      </c>
      <c r="J88" s="155">
        <v>0</v>
      </c>
      <c r="K88" s="155">
        <v>0</v>
      </c>
      <c r="L88" s="155">
        <v>0</v>
      </c>
      <c r="M88" s="155">
        <v>0</v>
      </c>
      <c r="N88" s="155">
        <v>0</v>
      </c>
      <c r="O88" s="155">
        <v>0</v>
      </c>
      <c r="P88" s="155">
        <v>0</v>
      </c>
      <c r="Q88" s="155">
        <v>0</v>
      </c>
      <c r="R88" s="155">
        <v>0</v>
      </c>
      <c r="S88" s="155">
        <v>37</v>
      </c>
      <c r="T88" s="155">
        <v>0</v>
      </c>
      <c r="U88" s="155">
        <v>0</v>
      </c>
      <c r="V88" s="155">
        <v>0</v>
      </c>
      <c r="W88" s="155">
        <v>0</v>
      </c>
      <c r="X88" s="155">
        <v>0</v>
      </c>
      <c r="Y88" s="155">
        <v>0</v>
      </c>
      <c r="Z88" s="155">
        <v>0</v>
      </c>
      <c r="AA88" s="155">
        <v>0</v>
      </c>
      <c r="AB88" s="155">
        <v>0</v>
      </c>
      <c r="AC88" s="155">
        <v>1</v>
      </c>
      <c r="AD88" s="155">
        <v>0</v>
      </c>
      <c r="AE88" s="155">
        <v>0</v>
      </c>
      <c r="AF88" s="155">
        <v>0</v>
      </c>
      <c r="AG88" s="155">
        <v>3</v>
      </c>
      <c r="AH88" s="155">
        <v>1</v>
      </c>
      <c r="AI88" s="155">
        <v>0</v>
      </c>
      <c r="AJ88" s="155">
        <v>0</v>
      </c>
      <c r="AK88" s="155">
        <v>0</v>
      </c>
      <c r="AL88" s="155">
        <v>0</v>
      </c>
      <c r="AM88" s="155">
        <v>0</v>
      </c>
      <c r="AN88" s="155">
        <v>0</v>
      </c>
      <c r="AO88" s="155">
        <v>0</v>
      </c>
      <c r="AP88" s="155">
        <v>1</v>
      </c>
    </row>
    <row r="89" spans="1:42" customFormat="1" ht="15.6" x14ac:dyDescent="0.3">
      <c r="A89" s="180" t="s">
        <v>676</v>
      </c>
      <c r="B89" s="179">
        <v>1</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1</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4</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2</v>
      </c>
      <c r="T91" s="155">
        <v>0</v>
      </c>
      <c r="U91" s="155">
        <v>0</v>
      </c>
      <c r="V91" s="155">
        <v>0</v>
      </c>
      <c r="W91" s="155">
        <v>0</v>
      </c>
      <c r="X91" s="155">
        <v>0</v>
      </c>
      <c r="Y91" s="155">
        <v>0</v>
      </c>
      <c r="Z91" s="155">
        <v>0</v>
      </c>
      <c r="AA91" s="155">
        <v>0</v>
      </c>
      <c r="AB91" s="155">
        <v>0</v>
      </c>
      <c r="AC91" s="155">
        <v>0</v>
      </c>
      <c r="AD91" s="155">
        <v>0</v>
      </c>
      <c r="AE91" s="155">
        <v>0</v>
      </c>
      <c r="AF91" s="155">
        <v>0</v>
      </c>
      <c r="AG91" s="155">
        <v>2</v>
      </c>
      <c r="AH91" s="155">
        <v>0</v>
      </c>
      <c r="AI91" s="155">
        <v>0</v>
      </c>
      <c r="AJ91" s="155">
        <v>0</v>
      </c>
      <c r="AK91" s="155">
        <v>0</v>
      </c>
      <c r="AL91" s="155">
        <v>0</v>
      </c>
      <c r="AM91" s="155">
        <v>0</v>
      </c>
      <c r="AN91" s="155">
        <v>0</v>
      </c>
      <c r="AO91" s="155">
        <v>0</v>
      </c>
      <c r="AP91" s="155">
        <v>0</v>
      </c>
    </row>
    <row r="92" spans="1:42" customFormat="1" ht="15.6" x14ac:dyDescent="0.3">
      <c r="A92" s="180" t="s">
        <v>678</v>
      </c>
      <c r="B92" s="179">
        <v>0</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0</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1</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0</v>
      </c>
      <c r="AD95" s="155">
        <v>0</v>
      </c>
      <c r="AE95" s="155">
        <v>0</v>
      </c>
      <c r="AF95" s="155">
        <v>0</v>
      </c>
      <c r="AG95" s="155">
        <v>1</v>
      </c>
      <c r="AH95" s="155">
        <v>0</v>
      </c>
      <c r="AI95" s="155">
        <v>0</v>
      </c>
      <c r="AJ95" s="155">
        <v>0</v>
      </c>
      <c r="AK95" s="155">
        <v>0</v>
      </c>
      <c r="AL95" s="155">
        <v>0</v>
      </c>
      <c r="AM95" s="155">
        <v>0</v>
      </c>
      <c r="AN95" s="155">
        <v>0</v>
      </c>
      <c r="AO95" s="155">
        <v>0</v>
      </c>
      <c r="AP95" s="155">
        <v>0</v>
      </c>
    </row>
    <row r="96" spans="1:42" customFormat="1" ht="15.6" x14ac:dyDescent="0.3">
      <c r="A96" s="180" t="s">
        <v>470</v>
      </c>
      <c r="B96" s="179">
        <v>147</v>
      </c>
      <c r="C96" s="155">
        <v>0</v>
      </c>
      <c r="D96" s="155">
        <v>0</v>
      </c>
      <c r="E96" s="155">
        <v>0</v>
      </c>
      <c r="F96" s="155">
        <v>1</v>
      </c>
      <c r="G96" s="155">
        <v>0</v>
      </c>
      <c r="H96" s="155">
        <v>3</v>
      </c>
      <c r="I96" s="155">
        <v>0</v>
      </c>
      <c r="J96" s="155">
        <v>0</v>
      </c>
      <c r="K96" s="155">
        <v>0</v>
      </c>
      <c r="L96" s="155">
        <v>0</v>
      </c>
      <c r="M96" s="155">
        <v>0</v>
      </c>
      <c r="N96" s="155">
        <v>0</v>
      </c>
      <c r="O96" s="155">
        <v>0</v>
      </c>
      <c r="P96" s="155">
        <v>0</v>
      </c>
      <c r="Q96" s="155">
        <v>1</v>
      </c>
      <c r="R96" s="155">
        <v>0</v>
      </c>
      <c r="S96" s="155">
        <v>97</v>
      </c>
      <c r="T96" s="155">
        <v>1</v>
      </c>
      <c r="U96" s="155">
        <v>0</v>
      </c>
      <c r="V96" s="155">
        <v>0</v>
      </c>
      <c r="W96" s="155">
        <v>0</v>
      </c>
      <c r="X96" s="155">
        <v>0</v>
      </c>
      <c r="Y96" s="155">
        <v>0</v>
      </c>
      <c r="Z96" s="155">
        <v>1</v>
      </c>
      <c r="AA96" s="155">
        <v>0</v>
      </c>
      <c r="AB96" s="155">
        <v>0</v>
      </c>
      <c r="AC96" s="155">
        <v>5</v>
      </c>
      <c r="AD96" s="155">
        <v>0</v>
      </c>
      <c r="AE96" s="155">
        <v>2</v>
      </c>
      <c r="AF96" s="155">
        <v>0</v>
      </c>
      <c r="AG96" s="155">
        <v>8</v>
      </c>
      <c r="AH96" s="155">
        <v>3</v>
      </c>
      <c r="AI96" s="155">
        <v>0</v>
      </c>
      <c r="AJ96" s="155">
        <v>0</v>
      </c>
      <c r="AK96" s="155">
        <v>0</v>
      </c>
      <c r="AL96" s="155">
        <v>1</v>
      </c>
      <c r="AM96" s="155">
        <v>18</v>
      </c>
      <c r="AN96" s="155">
        <v>0</v>
      </c>
      <c r="AO96" s="155">
        <v>0</v>
      </c>
      <c r="AP96" s="155">
        <v>6</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1</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1</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7</v>
      </c>
      <c r="C101" s="155">
        <v>0</v>
      </c>
      <c r="D101" s="155">
        <v>0</v>
      </c>
      <c r="E101" s="155">
        <v>0</v>
      </c>
      <c r="F101" s="155">
        <v>0</v>
      </c>
      <c r="G101" s="155">
        <v>0</v>
      </c>
      <c r="H101" s="155">
        <v>0</v>
      </c>
      <c r="I101" s="155">
        <v>0</v>
      </c>
      <c r="J101" s="155">
        <v>0</v>
      </c>
      <c r="K101" s="155">
        <v>0</v>
      </c>
      <c r="L101" s="155">
        <v>0</v>
      </c>
      <c r="M101" s="155">
        <v>0</v>
      </c>
      <c r="N101" s="155">
        <v>0</v>
      </c>
      <c r="O101" s="155">
        <v>1</v>
      </c>
      <c r="P101" s="155">
        <v>0</v>
      </c>
      <c r="Q101" s="155">
        <v>0</v>
      </c>
      <c r="R101" s="155">
        <v>0</v>
      </c>
      <c r="S101" s="155">
        <v>4</v>
      </c>
      <c r="T101" s="155">
        <v>0</v>
      </c>
      <c r="U101" s="155">
        <v>0</v>
      </c>
      <c r="V101" s="155">
        <v>0</v>
      </c>
      <c r="W101" s="155">
        <v>0</v>
      </c>
      <c r="X101" s="155">
        <v>0</v>
      </c>
      <c r="Y101" s="155">
        <v>0</v>
      </c>
      <c r="Z101" s="155">
        <v>0</v>
      </c>
      <c r="AA101" s="155">
        <v>0</v>
      </c>
      <c r="AB101" s="155">
        <v>0</v>
      </c>
      <c r="AC101" s="155">
        <v>0</v>
      </c>
      <c r="AD101" s="155">
        <v>0</v>
      </c>
      <c r="AE101" s="155">
        <v>1</v>
      </c>
      <c r="AF101" s="155">
        <v>0</v>
      </c>
      <c r="AG101" s="155">
        <v>1</v>
      </c>
      <c r="AH101" s="155">
        <v>0</v>
      </c>
      <c r="AI101" s="155">
        <v>0</v>
      </c>
      <c r="AJ101" s="155">
        <v>0</v>
      </c>
      <c r="AK101" s="155">
        <v>0</v>
      </c>
      <c r="AL101" s="155">
        <v>0</v>
      </c>
      <c r="AM101" s="155">
        <v>0</v>
      </c>
      <c r="AN101" s="155">
        <v>0</v>
      </c>
      <c r="AO101" s="155">
        <v>0</v>
      </c>
      <c r="AP101" s="155">
        <v>0</v>
      </c>
    </row>
    <row r="102" spans="1:42" customFormat="1" ht="15.6" x14ac:dyDescent="0.3">
      <c r="A102" s="180" t="s">
        <v>303</v>
      </c>
      <c r="B102" s="179">
        <v>21</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16</v>
      </c>
      <c r="T102" s="155">
        <v>0</v>
      </c>
      <c r="U102" s="155">
        <v>0</v>
      </c>
      <c r="V102" s="155">
        <v>0</v>
      </c>
      <c r="W102" s="155">
        <v>1</v>
      </c>
      <c r="X102" s="155">
        <v>0</v>
      </c>
      <c r="Y102" s="155">
        <v>0</v>
      </c>
      <c r="Z102" s="155">
        <v>0</v>
      </c>
      <c r="AA102" s="155">
        <v>0</v>
      </c>
      <c r="AB102" s="155">
        <v>0</v>
      </c>
      <c r="AC102" s="155">
        <v>1</v>
      </c>
      <c r="AD102" s="155">
        <v>0</v>
      </c>
      <c r="AE102" s="155">
        <v>0</v>
      </c>
      <c r="AF102" s="155">
        <v>0</v>
      </c>
      <c r="AG102" s="155">
        <v>2</v>
      </c>
      <c r="AH102" s="155">
        <v>0</v>
      </c>
      <c r="AI102" s="155">
        <v>0</v>
      </c>
      <c r="AJ102" s="155">
        <v>0</v>
      </c>
      <c r="AK102" s="155">
        <v>0</v>
      </c>
      <c r="AL102" s="155">
        <v>0</v>
      </c>
      <c r="AM102" s="155">
        <v>0</v>
      </c>
      <c r="AN102" s="155">
        <v>0</v>
      </c>
      <c r="AO102" s="155">
        <v>0</v>
      </c>
      <c r="AP102" s="155">
        <v>1</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13</v>
      </c>
      <c r="C105" s="155">
        <v>0</v>
      </c>
      <c r="D105" s="155">
        <v>0</v>
      </c>
      <c r="E105" s="155">
        <v>0</v>
      </c>
      <c r="F105" s="155">
        <v>0</v>
      </c>
      <c r="G105" s="155">
        <v>0</v>
      </c>
      <c r="H105" s="155">
        <v>0</v>
      </c>
      <c r="I105" s="155">
        <v>0</v>
      </c>
      <c r="J105" s="155">
        <v>0</v>
      </c>
      <c r="K105" s="155">
        <v>0</v>
      </c>
      <c r="L105" s="155">
        <v>0</v>
      </c>
      <c r="M105" s="155">
        <v>0</v>
      </c>
      <c r="N105" s="155">
        <v>0</v>
      </c>
      <c r="O105" s="155">
        <v>0</v>
      </c>
      <c r="P105" s="155">
        <v>0</v>
      </c>
      <c r="Q105" s="155">
        <v>0</v>
      </c>
      <c r="R105" s="155">
        <v>0</v>
      </c>
      <c r="S105" s="155">
        <v>4</v>
      </c>
      <c r="T105" s="155">
        <v>0</v>
      </c>
      <c r="U105" s="155">
        <v>0</v>
      </c>
      <c r="V105" s="155">
        <v>0</v>
      </c>
      <c r="W105" s="155">
        <v>0</v>
      </c>
      <c r="X105" s="155">
        <v>0</v>
      </c>
      <c r="Y105" s="155">
        <v>0</v>
      </c>
      <c r="Z105" s="155">
        <v>0</v>
      </c>
      <c r="AA105" s="155">
        <v>0</v>
      </c>
      <c r="AB105" s="155">
        <v>0</v>
      </c>
      <c r="AC105" s="155">
        <v>1</v>
      </c>
      <c r="AD105" s="155">
        <v>0</v>
      </c>
      <c r="AE105" s="155">
        <v>0</v>
      </c>
      <c r="AF105" s="155">
        <v>0</v>
      </c>
      <c r="AG105" s="155">
        <v>5</v>
      </c>
      <c r="AH105" s="155">
        <v>0</v>
      </c>
      <c r="AI105" s="155">
        <v>0</v>
      </c>
      <c r="AJ105" s="155">
        <v>0</v>
      </c>
      <c r="AK105" s="155">
        <v>0</v>
      </c>
      <c r="AL105" s="155">
        <v>0</v>
      </c>
      <c r="AM105" s="155">
        <v>0</v>
      </c>
      <c r="AN105" s="155">
        <v>0</v>
      </c>
      <c r="AO105" s="155">
        <v>2</v>
      </c>
      <c r="AP105" s="155">
        <v>1</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1</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1</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2</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1</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1</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1</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1</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3</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3</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0</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0</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8</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5</v>
      </c>
      <c r="T121" s="155">
        <v>0</v>
      </c>
      <c r="U121" s="155">
        <v>0</v>
      </c>
      <c r="V121" s="155">
        <v>0</v>
      </c>
      <c r="W121" s="155">
        <v>1</v>
      </c>
      <c r="X121" s="155">
        <v>0</v>
      </c>
      <c r="Y121" s="155">
        <v>0</v>
      </c>
      <c r="Z121" s="155">
        <v>0</v>
      </c>
      <c r="AA121" s="155">
        <v>0</v>
      </c>
      <c r="AB121" s="155">
        <v>0</v>
      </c>
      <c r="AC121" s="155">
        <v>0</v>
      </c>
      <c r="AD121" s="155">
        <v>0</v>
      </c>
      <c r="AE121" s="155">
        <v>0</v>
      </c>
      <c r="AF121" s="155">
        <v>0</v>
      </c>
      <c r="AG121" s="155">
        <v>1</v>
      </c>
      <c r="AH121" s="155">
        <v>0</v>
      </c>
      <c r="AI121" s="155">
        <v>0</v>
      </c>
      <c r="AJ121" s="155">
        <v>0</v>
      </c>
      <c r="AK121" s="155">
        <v>0</v>
      </c>
      <c r="AL121" s="155">
        <v>0</v>
      </c>
      <c r="AM121" s="155">
        <v>0</v>
      </c>
      <c r="AN121" s="155">
        <v>0</v>
      </c>
      <c r="AO121" s="155">
        <v>0</v>
      </c>
      <c r="AP121" s="155">
        <v>1</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6</v>
      </c>
      <c r="C123" s="155">
        <v>0</v>
      </c>
      <c r="D123" s="155">
        <v>0</v>
      </c>
      <c r="E123" s="155">
        <v>0</v>
      </c>
      <c r="F123" s="155">
        <v>0</v>
      </c>
      <c r="G123" s="155">
        <v>0</v>
      </c>
      <c r="H123" s="155">
        <v>0</v>
      </c>
      <c r="I123" s="155">
        <v>0</v>
      </c>
      <c r="J123" s="155">
        <v>0</v>
      </c>
      <c r="K123" s="155">
        <v>0</v>
      </c>
      <c r="L123" s="155">
        <v>0</v>
      </c>
      <c r="M123" s="155">
        <v>0</v>
      </c>
      <c r="N123" s="155">
        <v>0</v>
      </c>
      <c r="O123" s="155">
        <v>0</v>
      </c>
      <c r="P123" s="155">
        <v>0</v>
      </c>
      <c r="Q123" s="155">
        <v>0</v>
      </c>
      <c r="R123" s="155">
        <v>0</v>
      </c>
      <c r="S123" s="155">
        <v>6</v>
      </c>
      <c r="T123" s="155">
        <v>0</v>
      </c>
      <c r="U123" s="155">
        <v>0</v>
      </c>
      <c r="V123" s="155">
        <v>0</v>
      </c>
      <c r="W123" s="155">
        <v>0</v>
      </c>
      <c r="X123" s="155">
        <v>0</v>
      </c>
      <c r="Y123" s="155">
        <v>0</v>
      </c>
      <c r="Z123" s="155">
        <v>0</v>
      </c>
      <c r="AA123" s="155">
        <v>0</v>
      </c>
      <c r="AB123" s="155">
        <v>0</v>
      </c>
      <c r="AC123" s="155">
        <v>0</v>
      </c>
      <c r="AD123" s="155">
        <v>0</v>
      </c>
      <c r="AE123" s="155">
        <v>0</v>
      </c>
      <c r="AF123" s="155">
        <v>0</v>
      </c>
      <c r="AG123" s="155">
        <v>0</v>
      </c>
      <c r="AH123" s="155">
        <v>0</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0</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0</v>
      </c>
      <c r="AH127" s="155">
        <v>0</v>
      </c>
      <c r="AI127" s="155">
        <v>0</v>
      </c>
      <c r="AJ127" s="155">
        <v>0</v>
      </c>
      <c r="AK127" s="155">
        <v>0</v>
      </c>
      <c r="AL127" s="155">
        <v>0</v>
      </c>
      <c r="AM127" s="155">
        <v>0</v>
      </c>
      <c r="AN127" s="155">
        <v>0</v>
      </c>
      <c r="AO127" s="155">
        <v>0</v>
      </c>
      <c r="AP127" s="155">
        <v>0</v>
      </c>
    </row>
    <row r="128" spans="1:42" ht="15.6" x14ac:dyDescent="0.3">
      <c r="A128" s="180" t="s">
        <v>547</v>
      </c>
      <c r="B128" s="179">
        <v>1</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1</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701</v>
      </c>
      <c r="B131" s="179">
        <v>6</v>
      </c>
      <c r="C131" s="155">
        <v>0</v>
      </c>
      <c r="D131" s="155">
        <v>0</v>
      </c>
      <c r="E131" s="155">
        <v>0</v>
      </c>
      <c r="F131" s="155">
        <v>0</v>
      </c>
      <c r="G131" s="155">
        <v>0</v>
      </c>
      <c r="H131" s="155">
        <v>0</v>
      </c>
      <c r="I131" s="155">
        <v>0</v>
      </c>
      <c r="J131" s="155">
        <v>0</v>
      </c>
      <c r="K131" s="155">
        <v>0</v>
      </c>
      <c r="L131" s="155">
        <v>0</v>
      </c>
      <c r="M131" s="155">
        <v>0</v>
      </c>
      <c r="N131" s="155">
        <v>0</v>
      </c>
      <c r="O131" s="155">
        <v>0</v>
      </c>
      <c r="P131" s="155">
        <v>0</v>
      </c>
      <c r="Q131" s="155">
        <v>0</v>
      </c>
      <c r="R131" s="155">
        <v>0</v>
      </c>
      <c r="S131" s="155">
        <v>3</v>
      </c>
      <c r="T131" s="155">
        <v>1</v>
      </c>
      <c r="U131" s="155">
        <v>0</v>
      </c>
      <c r="V131" s="155">
        <v>0</v>
      </c>
      <c r="W131" s="155">
        <v>0</v>
      </c>
      <c r="X131" s="155">
        <v>0</v>
      </c>
      <c r="Y131" s="155">
        <v>0</v>
      </c>
      <c r="Z131" s="155">
        <v>0</v>
      </c>
      <c r="AA131" s="155">
        <v>0</v>
      </c>
      <c r="AB131" s="155">
        <v>0</v>
      </c>
      <c r="AC131" s="155">
        <v>0</v>
      </c>
      <c r="AD131" s="155">
        <v>0</v>
      </c>
      <c r="AE131" s="155">
        <v>0</v>
      </c>
      <c r="AF131" s="155">
        <v>0</v>
      </c>
      <c r="AG131" s="155">
        <v>1</v>
      </c>
      <c r="AH131" s="155">
        <v>1</v>
      </c>
      <c r="AI131" s="155">
        <v>0</v>
      </c>
      <c r="AJ131" s="155">
        <v>0</v>
      </c>
      <c r="AK131" s="155">
        <v>0</v>
      </c>
      <c r="AL131" s="155">
        <v>0</v>
      </c>
      <c r="AM131" s="155">
        <v>0</v>
      </c>
      <c r="AN131" s="155">
        <v>0</v>
      </c>
      <c r="AO131" s="155">
        <v>0</v>
      </c>
      <c r="AP131" s="155">
        <v>0</v>
      </c>
    </row>
    <row r="132" spans="1:42" ht="15.6" x14ac:dyDescent="0.3">
      <c r="A132" s="180" t="s">
        <v>617</v>
      </c>
      <c r="B132" s="179">
        <v>1</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1</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1</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1</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1</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1</v>
      </c>
      <c r="AH139" s="155">
        <v>0</v>
      </c>
      <c r="AI139" s="155">
        <v>0</v>
      </c>
      <c r="AJ139" s="155">
        <v>0</v>
      </c>
      <c r="AK139" s="155">
        <v>0</v>
      </c>
      <c r="AL139" s="155">
        <v>0</v>
      </c>
      <c r="AM139" s="155">
        <v>0</v>
      </c>
      <c r="AN139" s="155">
        <v>0</v>
      </c>
      <c r="AO139" s="155">
        <v>0</v>
      </c>
      <c r="AP139" s="155">
        <v>0</v>
      </c>
    </row>
    <row r="140" spans="1:42" ht="15.6" x14ac:dyDescent="0.3">
      <c r="A140" s="180" t="s">
        <v>705</v>
      </c>
      <c r="B140" s="179">
        <v>0</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18</v>
      </c>
      <c r="C141" s="155">
        <v>0</v>
      </c>
      <c r="D141" s="155">
        <v>0</v>
      </c>
      <c r="E141" s="155">
        <v>0</v>
      </c>
      <c r="F141" s="155">
        <v>0</v>
      </c>
      <c r="G141" s="155">
        <v>0</v>
      </c>
      <c r="H141" s="155">
        <v>0</v>
      </c>
      <c r="I141" s="155">
        <v>0</v>
      </c>
      <c r="J141" s="155">
        <v>0</v>
      </c>
      <c r="K141" s="155">
        <v>0</v>
      </c>
      <c r="L141" s="155">
        <v>0</v>
      </c>
      <c r="M141" s="155">
        <v>0</v>
      </c>
      <c r="N141" s="155">
        <v>0</v>
      </c>
      <c r="O141" s="155">
        <v>0</v>
      </c>
      <c r="P141" s="155">
        <v>1</v>
      </c>
      <c r="Q141" s="155">
        <v>0</v>
      </c>
      <c r="R141" s="155">
        <v>0</v>
      </c>
      <c r="S141" s="155">
        <v>11</v>
      </c>
      <c r="T141" s="155">
        <v>1</v>
      </c>
      <c r="U141" s="155">
        <v>0</v>
      </c>
      <c r="V141" s="155">
        <v>0</v>
      </c>
      <c r="W141" s="155">
        <v>0</v>
      </c>
      <c r="X141" s="155">
        <v>0</v>
      </c>
      <c r="Y141" s="155">
        <v>0</v>
      </c>
      <c r="Z141" s="155">
        <v>0</v>
      </c>
      <c r="AA141" s="155">
        <v>0</v>
      </c>
      <c r="AB141" s="155">
        <v>0</v>
      </c>
      <c r="AC141" s="155">
        <v>2</v>
      </c>
      <c r="AD141" s="155">
        <v>0</v>
      </c>
      <c r="AE141" s="155">
        <v>0</v>
      </c>
      <c r="AF141" s="155">
        <v>0</v>
      </c>
      <c r="AG141" s="155">
        <v>3</v>
      </c>
      <c r="AH141" s="155">
        <v>0</v>
      </c>
      <c r="AI141" s="155">
        <v>0</v>
      </c>
      <c r="AJ141" s="155">
        <v>0</v>
      </c>
      <c r="AK141" s="155">
        <v>0</v>
      </c>
      <c r="AL141" s="155">
        <v>0</v>
      </c>
      <c r="AM141" s="155">
        <v>0</v>
      </c>
      <c r="AN141" s="155">
        <v>0</v>
      </c>
      <c r="AO141" s="155">
        <v>0</v>
      </c>
      <c r="AP141" s="155">
        <v>0</v>
      </c>
    </row>
    <row r="142" spans="1:42" ht="15.6" x14ac:dyDescent="0.3">
      <c r="A142" s="180" t="s">
        <v>550</v>
      </c>
      <c r="B142" s="179">
        <v>0</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34</v>
      </c>
      <c r="C148" s="155">
        <v>0</v>
      </c>
      <c r="D148" s="155">
        <v>0</v>
      </c>
      <c r="E148" s="155">
        <v>0</v>
      </c>
      <c r="F148" s="155">
        <v>0</v>
      </c>
      <c r="G148" s="155">
        <v>0</v>
      </c>
      <c r="H148" s="155">
        <v>3</v>
      </c>
      <c r="I148" s="155">
        <v>0</v>
      </c>
      <c r="J148" s="155">
        <v>0</v>
      </c>
      <c r="K148" s="155">
        <v>0</v>
      </c>
      <c r="L148" s="155">
        <v>0</v>
      </c>
      <c r="M148" s="155">
        <v>0</v>
      </c>
      <c r="N148" s="155">
        <v>0</v>
      </c>
      <c r="O148" s="155">
        <v>0</v>
      </c>
      <c r="P148" s="155">
        <v>0</v>
      </c>
      <c r="Q148" s="155">
        <v>0</v>
      </c>
      <c r="R148" s="155">
        <v>0</v>
      </c>
      <c r="S148" s="155">
        <v>3</v>
      </c>
      <c r="T148" s="155">
        <v>5</v>
      </c>
      <c r="U148" s="155">
        <v>0</v>
      </c>
      <c r="V148" s="155">
        <v>0</v>
      </c>
      <c r="W148" s="155">
        <v>0</v>
      </c>
      <c r="X148" s="155">
        <v>0</v>
      </c>
      <c r="Y148" s="155">
        <v>0</v>
      </c>
      <c r="Z148" s="155">
        <v>0</v>
      </c>
      <c r="AA148" s="155">
        <v>0</v>
      </c>
      <c r="AB148" s="155">
        <v>0</v>
      </c>
      <c r="AC148" s="155">
        <v>11</v>
      </c>
      <c r="AD148" s="155">
        <v>0</v>
      </c>
      <c r="AE148" s="155">
        <v>0</v>
      </c>
      <c r="AF148" s="155">
        <v>0</v>
      </c>
      <c r="AG148" s="155">
        <v>2</v>
      </c>
      <c r="AH148" s="155">
        <v>1</v>
      </c>
      <c r="AI148" s="155">
        <v>0</v>
      </c>
      <c r="AJ148" s="155">
        <v>3</v>
      </c>
      <c r="AK148" s="155">
        <v>0</v>
      </c>
      <c r="AL148" s="155">
        <v>0</v>
      </c>
      <c r="AM148" s="155">
        <v>0</v>
      </c>
      <c r="AN148" s="155">
        <v>1</v>
      </c>
      <c r="AO148" s="155">
        <v>0</v>
      </c>
      <c r="AP148" s="155">
        <v>5</v>
      </c>
    </row>
    <row r="149" spans="1:42" ht="15.6" x14ac:dyDescent="0.3">
      <c r="A149" s="180" t="s">
        <v>709</v>
      </c>
      <c r="B149" s="179">
        <v>0</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0</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0</v>
      </c>
      <c r="AP149" s="155">
        <v>0</v>
      </c>
    </row>
    <row r="150" spans="1:42" ht="15.6" x14ac:dyDescent="0.3">
      <c r="A150" s="180" t="s">
        <v>710</v>
      </c>
      <c r="B150" s="179">
        <v>3</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2</v>
      </c>
      <c r="T150" s="155">
        <v>0</v>
      </c>
      <c r="U150" s="155">
        <v>1</v>
      </c>
      <c r="V150" s="155">
        <v>0</v>
      </c>
      <c r="W150" s="155">
        <v>0</v>
      </c>
      <c r="X150" s="155">
        <v>0</v>
      </c>
      <c r="Y150" s="155">
        <v>0</v>
      </c>
      <c r="Z150" s="155">
        <v>0</v>
      </c>
      <c r="AA150" s="155">
        <v>0</v>
      </c>
      <c r="AB150" s="155">
        <v>0</v>
      </c>
      <c r="AC150" s="155">
        <v>0</v>
      </c>
      <c r="AD150" s="155">
        <v>0</v>
      </c>
      <c r="AE150" s="155">
        <v>0</v>
      </c>
      <c r="AF150" s="155">
        <v>0</v>
      </c>
      <c r="AG150" s="155">
        <v>0</v>
      </c>
      <c r="AH150" s="155">
        <v>0</v>
      </c>
      <c r="AI150" s="155">
        <v>0</v>
      </c>
      <c r="AJ150" s="155">
        <v>0</v>
      </c>
      <c r="AK150" s="155">
        <v>0</v>
      </c>
      <c r="AL150" s="155">
        <v>0</v>
      </c>
      <c r="AM150" s="155">
        <v>0</v>
      </c>
      <c r="AN150" s="155">
        <v>0</v>
      </c>
      <c r="AO150" s="155">
        <v>0</v>
      </c>
      <c r="AP150" s="155">
        <v>0</v>
      </c>
    </row>
    <row r="151" spans="1:42" ht="15.6" x14ac:dyDescent="0.3">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528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618</v>
      </c>
      <c r="B155" s="179">
        <v>2</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2</v>
      </c>
      <c r="AP155" s="155">
        <v>0</v>
      </c>
    </row>
    <row r="156" spans="1:42" ht="15.6" x14ac:dyDescent="0.3">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714</v>
      </c>
      <c r="B157" s="179">
        <v>0</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0</v>
      </c>
      <c r="T157" s="155">
        <v>0</v>
      </c>
      <c r="U157" s="155">
        <v>0</v>
      </c>
      <c r="V157" s="155">
        <v>0</v>
      </c>
      <c r="W157" s="155">
        <v>0</v>
      </c>
      <c r="X157" s="155">
        <v>0</v>
      </c>
      <c r="Y157" s="155">
        <v>0</v>
      </c>
      <c r="Z157" s="155">
        <v>0</v>
      </c>
      <c r="AA157" s="155">
        <v>0</v>
      </c>
      <c r="AB157" s="155">
        <v>0</v>
      </c>
      <c r="AC157" s="155">
        <v>0</v>
      </c>
      <c r="AD157" s="155">
        <v>0</v>
      </c>
      <c r="AE157" s="155">
        <v>0</v>
      </c>
      <c r="AF157" s="155">
        <v>0</v>
      </c>
      <c r="AG157" s="155">
        <v>0</v>
      </c>
      <c r="AH157" s="155">
        <v>0</v>
      </c>
      <c r="AI157" s="155">
        <v>0</v>
      </c>
      <c r="AJ157" s="155">
        <v>0</v>
      </c>
      <c r="AK157" s="155">
        <v>0</v>
      </c>
      <c r="AL157" s="155">
        <v>0</v>
      </c>
      <c r="AM157" s="155">
        <v>0</v>
      </c>
      <c r="AN157" s="155">
        <v>0</v>
      </c>
      <c r="AO157" s="155">
        <v>0</v>
      </c>
      <c r="AP157" s="155">
        <v>0</v>
      </c>
    </row>
    <row r="158" spans="1:42" ht="15.6" x14ac:dyDescent="0.3">
      <c r="A158" s="180" t="s">
        <v>715</v>
      </c>
      <c r="B158" s="179">
        <v>5</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5</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0</v>
      </c>
      <c r="AI158" s="155">
        <v>0</v>
      </c>
      <c r="AJ158" s="155">
        <v>0</v>
      </c>
      <c r="AK158" s="155">
        <v>0</v>
      </c>
      <c r="AL158" s="155">
        <v>0</v>
      </c>
      <c r="AM158" s="155">
        <v>0</v>
      </c>
      <c r="AN158" s="155">
        <v>0</v>
      </c>
      <c r="AO158" s="155">
        <v>0</v>
      </c>
      <c r="AP158" s="155">
        <v>0</v>
      </c>
    </row>
    <row r="159" spans="1:42" ht="15.6" x14ac:dyDescent="0.3">
      <c r="A159" s="180" t="s">
        <v>716</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607</v>
      </c>
      <c r="B160" s="179">
        <v>0</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0</v>
      </c>
    </row>
    <row r="161" spans="1:42" ht="15.6" x14ac:dyDescent="0.3">
      <c r="A161" s="180" t="s">
        <v>626</v>
      </c>
      <c r="B161" s="179">
        <v>0</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0</v>
      </c>
      <c r="T161" s="155">
        <v>0</v>
      </c>
      <c r="U161" s="155">
        <v>0</v>
      </c>
      <c r="V161" s="155">
        <v>0</v>
      </c>
      <c r="W161" s="155">
        <v>0</v>
      </c>
      <c r="X161" s="155">
        <v>0</v>
      </c>
      <c r="Y161" s="155">
        <v>0</v>
      </c>
      <c r="Z161" s="155">
        <v>0</v>
      </c>
      <c r="AA161" s="155">
        <v>0</v>
      </c>
      <c r="AB161" s="155">
        <v>0</v>
      </c>
      <c r="AC161" s="155">
        <v>0</v>
      </c>
      <c r="AD161" s="155">
        <v>0</v>
      </c>
      <c r="AE161" s="155">
        <v>0</v>
      </c>
      <c r="AF161" s="155">
        <v>0</v>
      </c>
      <c r="AG161" s="155">
        <v>0</v>
      </c>
      <c r="AH161" s="155">
        <v>0</v>
      </c>
      <c r="AI161" s="155">
        <v>0</v>
      </c>
      <c r="AJ161" s="155">
        <v>0</v>
      </c>
      <c r="AK161" s="155">
        <v>0</v>
      </c>
      <c r="AL161" s="155">
        <v>0</v>
      </c>
      <c r="AM161" s="155">
        <v>0</v>
      </c>
      <c r="AN161" s="155">
        <v>0</v>
      </c>
      <c r="AO161" s="155">
        <v>0</v>
      </c>
      <c r="AP161" s="155">
        <v>0</v>
      </c>
    </row>
    <row r="162" spans="1:42" ht="15.6" x14ac:dyDescent="0.3">
      <c r="A162" s="180" t="s">
        <v>305</v>
      </c>
      <c r="B162" s="179">
        <v>45</v>
      </c>
      <c r="C162" s="155">
        <v>0</v>
      </c>
      <c r="D162" s="155">
        <v>0</v>
      </c>
      <c r="E162" s="155">
        <v>0</v>
      </c>
      <c r="F162" s="155">
        <v>0</v>
      </c>
      <c r="G162" s="155">
        <v>0</v>
      </c>
      <c r="H162" s="155">
        <v>1</v>
      </c>
      <c r="I162" s="155">
        <v>0</v>
      </c>
      <c r="J162" s="155">
        <v>0</v>
      </c>
      <c r="K162" s="155">
        <v>0</v>
      </c>
      <c r="L162" s="155">
        <v>0</v>
      </c>
      <c r="M162" s="155">
        <v>0</v>
      </c>
      <c r="N162" s="155">
        <v>0</v>
      </c>
      <c r="O162" s="155">
        <v>0</v>
      </c>
      <c r="P162" s="155">
        <v>0</v>
      </c>
      <c r="Q162" s="155">
        <v>0</v>
      </c>
      <c r="R162" s="155">
        <v>0</v>
      </c>
      <c r="S162" s="155">
        <v>33</v>
      </c>
      <c r="T162" s="155">
        <v>0</v>
      </c>
      <c r="U162" s="155">
        <v>0</v>
      </c>
      <c r="V162" s="155">
        <v>0</v>
      </c>
      <c r="W162" s="155">
        <v>0</v>
      </c>
      <c r="X162" s="155">
        <v>0</v>
      </c>
      <c r="Y162" s="155">
        <v>0</v>
      </c>
      <c r="Z162" s="155">
        <v>0</v>
      </c>
      <c r="AA162" s="155">
        <v>0</v>
      </c>
      <c r="AB162" s="155">
        <v>0</v>
      </c>
      <c r="AC162" s="155">
        <v>5</v>
      </c>
      <c r="AD162" s="155">
        <v>0</v>
      </c>
      <c r="AE162" s="155">
        <v>0</v>
      </c>
      <c r="AF162" s="155">
        <v>0</v>
      </c>
      <c r="AG162" s="155">
        <v>2</v>
      </c>
      <c r="AH162" s="155">
        <v>0</v>
      </c>
      <c r="AI162" s="155">
        <v>0</v>
      </c>
      <c r="AJ162" s="155">
        <v>0</v>
      </c>
      <c r="AK162" s="155">
        <v>0</v>
      </c>
      <c r="AL162" s="155">
        <v>0</v>
      </c>
      <c r="AM162" s="155">
        <v>0</v>
      </c>
      <c r="AN162" s="155">
        <v>1</v>
      </c>
      <c r="AO162" s="155">
        <v>0</v>
      </c>
      <c r="AP162" s="155">
        <v>3</v>
      </c>
    </row>
    <row r="163" spans="1:42" ht="15.6" x14ac:dyDescent="0.3">
      <c r="A163" s="180" t="s">
        <v>586</v>
      </c>
      <c r="B163" s="179">
        <v>5</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2</v>
      </c>
      <c r="T163" s="155">
        <v>0</v>
      </c>
      <c r="U163" s="155">
        <v>0</v>
      </c>
      <c r="V163" s="155">
        <v>0</v>
      </c>
      <c r="W163" s="155">
        <v>0</v>
      </c>
      <c r="X163" s="155">
        <v>0</v>
      </c>
      <c r="Y163" s="155">
        <v>0</v>
      </c>
      <c r="Z163" s="155">
        <v>0</v>
      </c>
      <c r="AA163" s="155">
        <v>0</v>
      </c>
      <c r="AB163" s="155">
        <v>0</v>
      </c>
      <c r="AC163" s="155">
        <v>0</v>
      </c>
      <c r="AD163" s="155">
        <v>0</v>
      </c>
      <c r="AE163" s="155">
        <v>0</v>
      </c>
      <c r="AF163" s="155">
        <v>0</v>
      </c>
      <c r="AG163" s="155">
        <v>2</v>
      </c>
      <c r="AH163" s="155">
        <v>1</v>
      </c>
      <c r="AI163" s="155">
        <v>0</v>
      </c>
      <c r="AJ163" s="155">
        <v>0</v>
      </c>
      <c r="AK163" s="155">
        <v>0</v>
      </c>
      <c r="AL163" s="155">
        <v>0</v>
      </c>
      <c r="AM163" s="155">
        <v>0</v>
      </c>
      <c r="AN163" s="155">
        <v>0</v>
      </c>
      <c r="AO163" s="155">
        <v>0</v>
      </c>
      <c r="AP163" s="155">
        <v>0</v>
      </c>
    </row>
    <row r="164" spans="1:42" ht="15.6" x14ac:dyDescent="0.3">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585</v>
      </c>
      <c r="B165" s="179">
        <v>0</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0</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500</v>
      </c>
      <c r="B166" s="179">
        <v>1</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1</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717</v>
      </c>
      <c r="B167" s="179">
        <v>0</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0</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584</v>
      </c>
      <c r="B168" s="179">
        <v>3</v>
      </c>
      <c r="C168" s="155">
        <v>0</v>
      </c>
      <c r="D168" s="155">
        <v>0</v>
      </c>
      <c r="E168" s="155">
        <v>1</v>
      </c>
      <c r="F168" s="155">
        <v>0</v>
      </c>
      <c r="G168" s="155">
        <v>0</v>
      </c>
      <c r="H168" s="155">
        <v>0</v>
      </c>
      <c r="I168" s="155">
        <v>0</v>
      </c>
      <c r="J168" s="155">
        <v>0</v>
      </c>
      <c r="K168" s="155">
        <v>0</v>
      </c>
      <c r="L168" s="155">
        <v>0</v>
      </c>
      <c r="M168" s="155">
        <v>0</v>
      </c>
      <c r="N168" s="155">
        <v>0</v>
      </c>
      <c r="O168" s="155">
        <v>0</v>
      </c>
      <c r="P168" s="155">
        <v>0</v>
      </c>
      <c r="Q168" s="155">
        <v>0</v>
      </c>
      <c r="R168" s="155">
        <v>0</v>
      </c>
      <c r="S168" s="155">
        <v>1</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1</v>
      </c>
    </row>
    <row r="169" spans="1:42" ht="15.6" x14ac:dyDescent="0.3">
      <c r="A169" s="180" t="s">
        <v>512</v>
      </c>
      <c r="B169" s="179">
        <v>8</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7</v>
      </c>
      <c r="T169" s="155">
        <v>0</v>
      </c>
      <c r="U169" s="155">
        <v>0</v>
      </c>
      <c r="V169" s="155">
        <v>0</v>
      </c>
      <c r="W169" s="155">
        <v>0</v>
      </c>
      <c r="X169" s="155">
        <v>0</v>
      </c>
      <c r="Y169" s="155">
        <v>0</v>
      </c>
      <c r="Z169" s="155">
        <v>0</v>
      </c>
      <c r="AA169" s="155">
        <v>0</v>
      </c>
      <c r="AB169" s="155">
        <v>0</v>
      </c>
      <c r="AC169" s="155">
        <v>0</v>
      </c>
      <c r="AD169" s="155">
        <v>0</v>
      </c>
      <c r="AE169" s="155">
        <v>0</v>
      </c>
      <c r="AF169" s="155">
        <v>0</v>
      </c>
      <c r="AG169" s="155">
        <v>0</v>
      </c>
      <c r="AH169" s="155">
        <v>0</v>
      </c>
      <c r="AI169" s="155">
        <v>0</v>
      </c>
      <c r="AJ169" s="155">
        <v>0</v>
      </c>
      <c r="AK169" s="155">
        <v>0</v>
      </c>
      <c r="AL169" s="155">
        <v>0</v>
      </c>
      <c r="AM169" s="155">
        <v>0</v>
      </c>
      <c r="AN169" s="155">
        <v>0</v>
      </c>
      <c r="AO169" s="155">
        <v>0</v>
      </c>
      <c r="AP169" s="155">
        <v>1</v>
      </c>
    </row>
    <row r="170" spans="1:42" ht="15.6" x14ac:dyDescent="0.3">
      <c r="A170" s="180" t="s">
        <v>619</v>
      </c>
      <c r="B170" s="179">
        <v>4</v>
      </c>
      <c r="C170" s="155">
        <v>0</v>
      </c>
      <c r="D170" s="155">
        <v>0</v>
      </c>
      <c r="E170" s="155">
        <v>0</v>
      </c>
      <c r="F170" s="155">
        <v>0</v>
      </c>
      <c r="G170" s="155">
        <v>0</v>
      </c>
      <c r="H170" s="155">
        <v>0</v>
      </c>
      <c r="I170" s="155">
        <v>0</v>
      </c>
      <c r="J170" s="155">
        <v>0</v>
      </c>
      <c r="K170" s="155">
        <v>0</v>
      </c>
      <c r="L170" s="155">
        <v>0</v>
      </c>
      <c r="M170" s="155">
        <v>0</v>
      </c>
      <c r="N170" s="155">
        <v>0</v>
      </c>
      <c r="O170" s="155">
        <v>0</v>
      </c>
      <c r="P170" s="155">
        <v>0</v>
      </c>
      <c r="Q170" s="155">
        <v>0</v>
      </c>
      <c r="R170" s="155">
        <v>0</v>
      </c>
      <c r="S170" s="155">
        <v>0</v>
      </c>
      <c r="T170" s="155">
        <v>0</v>
      </c>
      <c r="U170" s="155">
        <v>0</v>
      </c>
      <c r="V170" s="155">
        <v>0</v>
      </c>
      <c r="W170" s="155">
        <v>0</v>
      </c>
      <c r="X170" s="155">
        <v>0</v>
      </c>
      <c r="Y170" s="155">
        <v>0</v>
      </c>
      <c r="Z170" s="155">
        <v>0</v>
      </c>
      <c r="AA170" s="155">
        <v>0</v>
      </c>
      <c r="AB170" s="155">
        <v>0</v>
      </c>
      <c r="AC170" s="155">
        <v>2</v>
      </c>
      <c r="AD170" s="155">
        <v>0</v>
      </c>
      <c r="AE170" s="155">
        <v>0</v>
      </c>
      <c r="AF170" s="155">
        <v>0</v>
      </c>
      <c r="AG170" s="155">
        <v>1</v>
      </c>
      <c r="AH170" s="155">
        <v>0</v>
      </c>
      <c r="AI170" s="155">
        <v>0</v>
      </c>
      <c r="AJ170" s="155">
        <v>0</v>
      </c>
      <c r="AK170" s="155">
        <v>0</v>
      </c>
      <c r="AL170" s="155">
        <v>0</v>
      </c>
      <c r="AM170" s="155">
        <v>0</v>
      </c>
      <c r="AN170" s="155">
        <v>0</v>
      </c>
      <c r="AO170" s="155">
        <v>0</v>
      </c>
      <c r="AP170" s="155">
        <v>1</v>
      </c>
    </row>
    <row r="171" spans="1:42" ht="15.6" x14ac:dyDescent="0.3">
      <c r="A171" s="180" t="s">
        <v>304</v>
      </c>
      <c r="B171" s="179">
        <v>30</v>
      </c>
      <c r="C171" s="155">
        <v>0</v>
      </c>
      <c r="D171" s="155">
        <v>0</v>
      </c>
      <c r="E171" s="155">
        <v>0</v>
      </c>
      <c r="F171" s="155">
        <v>0</v>
      </c>
      <c r="G171" s="155">
        <v>0</v>
      </c>
      <c r="H171" s="155">
        <v>1</v>
      </c>
      <c r="I171" s="155">
        <v>0</v>
      </c>
      <c r="J171" s="155">
        <v>0</v>
      </c>
      <c r="K171" s="155">
        <v>0</v>
      </c>
      <c r="L171" s="155">
        <v>0</v>
      </c>
      <c r="M171" s="155">
        <v>0</v>
      </c>
      <c r="N171" s="155">
        <v>0</v>
      </c>
      <c r="O171" s="155">
        <v>0</v>
      </c>
      <c r="P171" s="155">
        <v>0</v>
      </c>
      <c r="Q171" s="155">
        <v>0</v>
      </c>
      <c r="R171" s="155">
        <v>0</v>
      </c>
      <c r="S171" s="155">
        <v>19</v>
      </c>
      <c r="T171" s="155">
        <v>2</v>
      </c>
      <c r="U171" s="155">
        <v>0</v>
      </c>
      <c r="V171" s="155">
        <v>0</v>
      </c>
      <c r="W171" s="155">
        <v>0</v>
      </c>
      <c r="X171" s="155">
        <v>0</v>
      </c>
      <c r="Y171" s="155">
        <v>0</v>
      </c>
      <c r="Z171" s="155">
        <v>0</v>
      </c>
      <c r="AA171" s="155">
        <v>0</v>
      </c>
      <c r="AB171" s="155">
        <v>0</v>
      </c>
      <c r="AC171" s="155">
        <v>1</v>
      </c>
      <c r="AD171" s="155">
        <v>0</v>
      </c>
      <c r="AE171" s="155">
        <v>0</v>
      </c>
      <c r="AF171" s="155">
        <v>0</v>
      </c>
      <c r="AG171" s="155">
        <v>2</v>
      </c>
      <c r="AH171" s="155">
        <v>0</v>
      </c>
      <c r="AI171" s="155">
        <v>0</v>
      </c>
      <c r="AJ171" s="155">
        <v>1</v>
      </c>
      <c r="AK171" s="155">
        <v>0</v>
      </c>
      <c r="AL171" s="155">
        <v>0</v>
      </c>
      <c r="AM171" s="155">
        <v>0</v>
      </c>
      <c r="AN171" s="155">
        <v>0</v>
      </c>
      <c r="AO171" s="155">
        <v>0</v>
      </c>
      <c r="AP171" s="155">
        <v>4</v>
      </c>
    </row>
    <row r="172" spans="1:42" ht="15.6" x14ac:dyDescent="0.3">
      <c r="A172" s="180" t="s">
        <v>718</v>
      </c>
      <c r="B172" s="179">
        <v>0</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504</v>
      </c>
      <c r="B173" s="179">
        <v>2</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0</v>
      </c>
      <c r="T173" s="155">
        <v>0</v>
      </c>
      <c r="U173" s="155">
        <v>0</v>
      </c>
      <c r="V173" s="155">
        <v>0</v>
      </c>
      <c r="W173" s="155">
        <v>0</v>
      </c>
      <c r="X173" s="155">
        <v>0</v>
      </c>
      <c r="Y173" s="155">
        <v>0</v>
      </c>
      <c r="Z173" s="155">
        <v>0</v>
      </c>
      <c r="AA173" s="155">
        <v>0</v>
      </c>
      <c r="AB173" s="155">
        <v>0</v>
      </c>
      <c r="AC173" s="155">
        <v>1</v>
      </c>
      <c r="AD173" s="155">
        <v>0</v>
      </c>
      <c r="AE173" s="155">
        <v>0</v>
      </c>
      <c r="AF173" s="155">
        <v>0</v>
      </c>
      <c r="AG173" s="155">
        <v>1</v>
      </c>
      <c r="AH173" s="155">
        <v>0</v>
      </c>
      <c r="AI173" s="155">
        <v>0</v>
      </c>
      <c r="AJ173" s="155">
        <v>0</v>
      </c>
      <c r="AK173" s="155">
        <v>0</v>
      </c>
      <c r="AL173" s="155">
        <v>0</v>
      </c>
      <c r="AM173" s="155">
        <v>0</v>
      </c>
      <c r="AN173" s="155">
        <v>0</v>
      </c>
      <c r="AO173" s="155">
        <v>0</v>
      </c>
      <c r="AP173" s="155">
        <v>0</v>
      </c>
    </row>
    <row r="174" spans="1:42" ht="15.6" x14ac:dyDescent="0.3">
      <c r="A174" s="180" t="s">
        <v>719</v>
      </c>
      <c r="B174" s="179">
        <v>1</v>
      </c>
      <c r="C174" s="155">
        <v>0</v>
      </c>
      <c r="D174" s="155">
        <v>0</v>
      </c>
      <c r="E174" s="155">
        <v>0</v>
      </c>
      <c r="F174" s="155">
        <v>0</v>
      </c>
      <c r="G174" s="155">
        <v>0</v>
      </c>
      <c r="H174" s="155">
        <v>0</v>
      </c>
      <c r="I174" s="155">
        <v>0</v>
      </c>
      <c r="J174" s="155">
        <v>0</v>
      </c>
      <c r="K174" s="155">
        <v>0</v>
      </c>
      <c r="L174" s="155">
        <v>0</v>
      </c>
      <c r="M174" s="155">
        <v>0</v>
      </c>
      <c r="N174" s="155">
        <v>0</v>
      </c>
      <c r="O174" s="155">
        <v>0</v>
      </c>
      <c r="P174" s="155">
        <v>0</v>
      </c>
      <c r="Q174" s="155">
        <v>0</v>
      </c>
      <c r="R174" s="155">
        <v>0</v>
      </c>
      <c r="S174" s="155">
        <v>0</v>
      </c>
      <c r="T174" s="155">
        <v>0</v>
      </c>
      <c r="U174" s="155">
        <v>0</v>
      </c>
      <c r="V174" s="155">
        <v>0</v>
      </c>
      <c r="W174" s="155">
        <v>0</v>
      </c>
      <c r="X174" s="155">
        <v>0</v>
      </c>
      <c r="Y174" s="155">
        <v>0</v>
      </c>
      <c r="Z174" s="155">
        <v>0</v>
      </c>
      <c r="AA174" s="155">
        <v>0</v>
      </c>
      <c r="AB174" s="155">
        <v>0</v>
      </c>
      <c r="AC174" s="155">
        <v>0</v>
      </c>
      <c r="AD174" s="155">
        <v>0</v>
      </c>
      <c r="AE174" s="155">
        <v>0</v>
      </c>
      <c r="AF174" s="155">
        <v>0</v>
      </c>
      <c r="AG174" s="155">
        <v>1</v>
      </c>
      <c r="AH174" s="155">
        <v>0</v>
      </c>
      <c r="AI174" s="155">
        <v>0</v>
      </c>
      <c r="AJ174" s="155">
        <v>0</v>
      </c>
      <c r="AK174" s="155">
        <v>0</v>
      </c>
      <c r="AL174" s="155">
        <v>0</v>
      </c>
      <c r="AM174" s="155">
        <v>0</v>
      </c>
      <c r="AN174" s="155">
        <v>0</v>
      </c>
      <c r="AO174" s="155">
        <v>0</v>
      </c>
      <c r="AP174" s="155">
        <v>0</v>
      </c>
    </row>
    <row r="175" spans="1:42" ht="15.6" x14ac:dyDescent="0.3">
      <c r="A175" s="180" t="s">
        <v>553</v>
      </c>
      <c r="B175" s="179">
        <v>9</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4</v>
      </c>
      <c r="T175" s="155">
        <v>0</v>
      </c>
      <c r="U175" s="155">
        <v>0</v>
      </c>
      <c r="V175" s="155">
        <v>0</v>
      </c>
      <c r="W175" s="155">
        <v>0</v>
      </c>
      <c r="X175" s="155">
        <v>0</v>
      </c>
      <c r="Y175" s="155">
        <v>0</v>
      </c>
      <c r="Z175" s="155">
        <v>0</v>
      </c>
      <c r="AA175" s="155">
        <v>0</v>
      </c>
      <c r="AB175" s="155">
        <v>0</v>
      </c>
      <c r="AC175" s="155">
        <v>1</v>
      </c>
      <c r="AD175" s="155">
        <v>0</v>
      </c>
      <c r="AE175" s="155">
        <v>0</v>
      </c>
      <c r="AF175" s="155">
        <v>0</v>
      </c>
      <c r="AG175" s="155">
        <v>2</v>
      </c>
      <c r="AH175" s="155">
        <v>0</v>
      </c>
      <c r="AI175" s="155">
        <v>0</v>
      </c>
      <c r="AJ175" s="155">
        <v>0</v>
      </c>
      <c r="AK175" s="155">
        <v>0</v>
      </c>
      <c r="AL175" s="155">
        <v>0</v>
      </c>
      <c r="AM175" s="155">
        <v>0</v>
      </c>
      <c r="AN175" s="155">
        <v>2</v>
      </c>
      <c r="AO175" s="155">
        <v>0</v>
      </c>
      <c r="AP175" s="155">
        <v>0</v>
      </c>
    </row>
    <row r="176" spans="1:42" ht="15.6" x14ac:dyDescent="0.3">
      <c r="A176" s="180" t="s">
        <v>720</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583</v>
      </c>
      <c r="B177" s="179">
        <v>0</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0</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721</v>
      </c>
      <c r="B178" s="179">
        <v>0</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0</v>
      </c>
      <c r="AH178" s="155">
        <v>0</v>
      </c>
      <c r="AI178" s="155">
        <v>0</v>
      </c>
      <c r="AJ178" s="155">
        <v>0</v>
      </c>
      <c r="AK178" s="155">
        <v>0</v>
      </c>
      <c r="AL178" s="155">
        <v>0</v>
      </c>
      <c r="AM178" s="155">
        <v>0</v>
      </c>
      <c r="AN178" s="155">
        <v>0</v>
      </c>
      <c r="AO178" s="155">
        <v>0</v>
      </c>
      <c r="AP178" s="155">
        <v>0</v>
      </c>
    </row>
    <row r="179" spans="1:42" ht="15.6" x14ac:dyDescent="0.3">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722</v>
      </c>
      <c r="B180" s="179">
        <v>0</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0</v>
      </c>
    </row>
    <row r="181" spans="1:42" ht="15.6" x14ac:dyDescent="0.3">
      <c r="A181" s="180" t="s">
        <v>588</v>
      </c>
      <c r="B181" s="179">
        <v>0</v>
      </c>
      <c r="C181" s="155">
        <v>0</v>
      </c>
      <c r="D181" s="155">
        <v>0</v>
      </c>
      <c r="E181" s="155">
        <v>0</v>
      </c>
      <c r="F181" s="155">
        <v>0</v>
      </c>
      <c r="G181" s="155">
        <v>0</v>
      </c>
      <c r="H181" s="155">
        <v>0</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724</v>
      </c>
      <c r="B185" s="179">
        <v>0</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725</v>
      </c>
      <c r="B186" s="179">
        <v>3</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1</v>
      </c>
      <c r="T186" s="155">
        <v>0</v>
      </c>
      <c r="U186" s="155">
        <v>0</v>
      </c>
      <c r="V186" s="155">
        <v>0</v>
      </c>
      <c r="W186" s="155">
        <v>0</v>
      </c>
      <c r="X186" s="155">
        <v>0</v>
      </c>
      <c r="Y186" s="155">
        <v>0</v>
      </c>
      <c r="Z186" s="155">
        <v>0</v>
      </c>
      <c r="AA186" s="155">
        <v>0</v>
      </c>
      <c r="AB186" s="155">
        <v>0</v>
      </c>
      <c r="AC186" s="155">
        <v>1</v>
      </c>
      <c r="AD186" s="155">
        <v>0</v>
      </c>
      <c r="AE186" s="155">
        <v>0</v>
      </c>
      <c r="AF186" s="155">
        <v>0</v>
      </c>
      <c r="AG186" s="155">
        <v>1</v>
      </c>
      <c r="AH186" s="155">
        <v>0</v>
      </c>
      <c r="AI186" s="155">
        <v>0</v>
      </c>
      <c r="AJ186" s="155">
        <v>0</v>
      </c>
      <c r="AK186" s="155">
        <v>0</v>
      </c>
      <c r="AL186" s="155">
        <v>0</v>
      </c>
      <c r="AM186" s="155">
        <v>0</v>
      </c>
      <c r="AN186" s="155">
        <v>0</v>
      </c>
      <c r="AO186" s="155">
        <v>0</v>
      </c>
      <c r="AP186" s="155">
        <v>0</v>
      </c>
    </row>
    <row r="187" spans="1:42" ht="15.6" x14ac:dyDescent="0.3">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726</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727</v>
      </c>
      <c r="B189" s="179">
        <v>5</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2</v>
      </c>
      <c r="T189" s="155">
        <v>0</v>
      </c>
      <c r="U189" s="155">
        <v>0</v>
      </c>
      <c r="V189" s="155">
        <v>0</v>
      </c>
      <c r="W189" s="155">
        <v>0</v>
      </c>
      <c r="X189" s="155">
        <v>0</v>
      </c>
      <c r="Y189" s="155">
        <v>0</v>
      </c>
      <c r="Z189" s="155">
        <v>0</v>
      </c>
      <c r="AA189" s="155">
        <v>0</v>
      </c>
      <c r="AB189" s="155">
        <v>0</v>
      </c>
      <c r="AC189" s="155">
        <v>1</v>
      </c>
      <c r="AD189" s="155">
        <v>0</v>
      </c>
      <c r="AE189" s="155">
        <v>0</v>
      </c>
      <c r="AF189" s="155">
        <v>0</v>
      </c>
      <c r="AG189" s="155">
        <v>2</v>
      </c>
      <c r="AH189" s="155">
        <v>0</v>
      </c>
      <c r="AI189" s="155">
        <v>0</v>
      </c>
      <c r="AJ189" s="155">
        <v>0</v>
      </c>
      <c r="AK189" s="155">
        <v>0</v>
      </c>
      <c r="AL189" s="155">
        <v>0</v>
      </c>
      <c r="AM189" s="155">
        <v>0</v>
      </c>
      <c r="AN189" s="155">
        <v>0</v>
      </c>
      <c r="AO189" s="155">
        <v>0</v>
      </c>
      <c r="AP189" s="155">
        <v>0</v>
      </c>
    </row>
    <row r="190" spans="1:42" ht="15.6" x14ac:dyDescent="0.3">
      <c r="A190" s="180" t="s">
        <v>728</v>
      </c>
      <c r="B190" s="179">
        <v>1</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1</v>
      </c>
      <c r="AH190" s="155">
        <v>0</v>
      </c>
      <c r="AI190" s="155">
        <v>0</v>
      </c>
      <c r="AJ190" s="155">
        <v>0</v>
      </c>
      <c r="AK190" s="155">
        <v>0</v>
      </c>
      <c r="AL190" s="155">
        <v>0</v>
      </c>
      <c r="AM190" s="155">
        <v>0</v>
      </c>
      <c r="AN190" s="155">
        <v>0</v>
      </c>
      <c r="AO190" s="155">
        <v>0</v>
      </c>
      <c r="AP190" s="155">
        <v>0</v>
      </c>
    </row>
    <row r="191" spans="1:42" ht="15.6" x14ac:dyDescent="0.3">
      <c r="A191" s="180" t="s">
        <v>556</v>
      </c>
      <c r="B191" s="179">
        <v>0</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0</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518</v>
      </c>
      <c r="B192" s="179">
        <v>0</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0</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730</v>
      </c>
      <c r="B195" s="179">
        <v>0</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734</v>
      </c>
      <c r="B200" s="179">
        <v>0</v>
      </c>
      <c r="C200" s="155">
        <v>0</v>
      </c>
      <c r="D200" s="155">
        <v>0</v>
      </c>
      <c r="E200" s="155">
        <v>0</v>
      </c>
      <c r="F200" s="155">
        <v>0</v>
      </c>
      <c r="G200" s="155">
        <v>0</v>
      </c>
      <c r="H200" s="155">
        <v>0</v>
      </c>
      <c r="I200" s="155">
        <v>0</v>
      </c>
      <c r="J200" s="155">
        <v>0</v>
      </c>
      <c r="K200" s="155">
        <v>0</v>
      </c>
      <c r="L200" s="155">
        <v>0</v>
      </c>
      <c r="M200" s="155">
        <v>0</v>
      </c>
      <c r="N200" s="155">
        <v>0</v>
      </c>
      <c r="O200" s="155">
        <v>0</v>
      </c>
      <c r="P200" s="155">
        <v>0</v>
      </c>
      <c r="Q200" s="155">
        <v>0</v>
      </c>
      <c r="R200" s="155">
        <v>0</v>
      </c>
      <c r="S200" s="155">
        <v>0</v>
      </c>
      <c r="T200" s="155">
        <v>0</v>
      </c>
      <c r="U200" s="155">
        <v>0</v>
      </c>
      <c r="V200" s="155">
        <v>0</v>
      </c>
      <c r="W200" s="155">
        <v>0</v>
      </c>
      <c r="X200" s="155">
        <v>0</v>
      </c>
      <c r="Y200" s="155">
        <v>0</v>
      </c>
      <c r="Z200" s="155">
        <v>0</v>
      </c>
      <c r="AA200" s="155">
        <v>0</v>
      </c>
      <c r="AB200" s="155">
        <v>0</v>
      </c>
      <c r="AC200" s="155">
        <v>0</v>
      </c>
      <c r="AD200" s="155">
        <v>0</v>
      </c>
      <c r="AE200" s="155">
        <v>0</v>
      </c>
      <c r="AF200" s="155">
        <v>0</v>
      </c>
      <c r="AG200" s="155">
        <v>0</v>
      </c>
      <c r="AH200" s="155">
        <v>0</v>
      </c>
      <c r="AI200" s="155">
        <v>0</v>
      </c>
      <c r="AJ200" s="155">
        <v>0</v>
      </c>
      <c r="AK200" s="155">
        <v>0</v>
      </c>
      <c r="AL200" s="155">
        <v>0</v>
      </c>
      <c r="AM200" s="155">
        <v>0</v>
      </c>
      <c r="AN200" s="155">
        <v>0</v>
      </c>
      <c r="AO200" s="155">
        <v>0</v>
      </c>
      <c r="AP200" s="155">
        <v>0</v>
      </c>
    </row>
    <row r="201" spans="1:42" ht="15.6" x14ac:dyDescent="0.3">
      <c r="A201" s="180" t="s">
        <v>310</v>
      </c>
      <c r="B201" s="179">
        <v>91</v>
      </c>
      <c r="C201" s="155">
        <v>1</v>
      </c>
      <c r="D201" s="155">
        <v>0</v>
      </c>
      <c r="E201" s="155">
        <v>4</v>
      </c>
      <c r="F201" s="155">
        <v>2</v>
      </c>
      <c r="G201" s="155">
        <v>0</v>
      </c>
      <c r="H201" s="155">
        <v>8</v>
      </c>
      <c r="I201" s="155">
        <v>0</v>
      </c>
      <c r="J201" s="155">
        <v>2</v>
      </c>
      <c r="K201" s="155">
        <v>2</v>
      </c>
      <c r="L201" s="155">
        <v>0</v>
      </c>
      <c r="M201" s="155">
        <v>3</v>
      </c>
      <c r="N201" s="155">
        <v>0</v>
      </c>
      <c r="O201" s="155">
        <v>5</v>
      </c>
      <c r="P201" s="155">
        <v>1</v>
      </c>
      <c r="Q201" s="155">
        <v>0</v>
      </c>
      <c r="R201" s="155">
        <v>0</v>
      </c>
      <c r="S201" s="155">
        <v>20</v>
      </c>
      <c r="T201" s="155">
        <v>1</v>
      </c>
      <c r="U201" s="155">
        <v>1</v>
      </c>
      <c r="V201" s="155">
        <v>0</v>
      </c>
      <c r="W201" s="155">
        <v>1</v>
      </c>
      <c r="X201" s="155">
        <v>0</v>
      </c>
      <c r="Y201" s="155">
        <v>0</v>
      </c>
      <c r="Z201" s="155">
        <v>1</v>
      </c>
      <c r="AA201" s="155">
        <v>0</v>
      </c>
      <c r="AB201" s="155">
        <v>0</v>
      </c>
      <c r="AC201" s="155">
        <v>4</v>
      </c>
      <c r="AD201" s="155">
        <v>0</v>
      </c>
      <c r="AE201" s="155">
        <v>0</v>
      </c>
      <c r="AF201" s="155">
        <v>0</v>
      </c>
      <c r="AG201" s="155">
        <v>14</v>
      </c>
      <c r="AH201" s="155">
        <v>0</v>
      </c>
      <c r="AI201" s="155">
        <v>0</v>
      </c>
      <c r="AJ201" s="155">
        <v>3</v>
      </c>
      <c r="AK201" s="155">
        <v>0</v>
      </c>
      <c r="AL201" s="155">
        <v>0</v>
      </c>
      <c r="AM201" s="155">
        <v>2</v>
      </c>
      <c r="AN201" s="155">
        <v>0</v>
      </c>
      <c r="AO201" s="155">
        <v>11</v>
      </c>
      <c r="AP201" s="155">
        <v>5</v>
      </c>
    </row>
    <row r="202" spans="1:42" ht="15.6" x14ac:dyDescent="0.3">
      <c r="A202" s="180" t="s">
        <v>735</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589</v>
      </c>
      <c r="B203" s="179">
        <v>3</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1</v>
      </c>
      <c r="T203" s="155">
        <v>0</v>
      </c>
      <c r="U203" s="155">
        <v>0</v>
      </c>
      <c r="V203" s="155">
        <v>0</v>
      </c>
      <c r="W203" s="155">
        <v>0</v>
      </c>
      <c r="X203" s="155">
        <v>0</v>
      </c>
      <c r="Y203" s="155">
        <v>0</v>
      </c>
      <c r="Z203" s="155">
        <v>0</v>
      </c>
      <c r="AA203" s="155">
        <v>0</v>
      </c>
      <c r="AB203" s="155">
        <v>0</v>
      </c>
      <c r="AC203" s="155">
        <v>0</v>
      </c>
      <c r="AD203" s="155">
        <v>0</v>
      </c>
      <c r="AE203" s="155">
        <v>0</v>
      </c>
      <c r="AF203" s="155">
        <v>0</v>
      </c>
      <c r="AG203" s="155">
        <v>1</v>
      </c>
      <c r="AH203" s="155">
        <v>1</v>
      </c>
      <c r="AI203" s="155">
        <v>0</v>
      </c>
      <c r="AJ203" s="155">
        <v>0</v>
      </c>
      <c r="AK203" s="155">
        <v>0</v>
      </c>
      <c r="AL203" s="155">
        <v>0</v>
      </c>
      <c r="AM203" s="155">
        <v>0</v>
      </c>
      <c r="AN203" s="155">
        <v>0</v>
      </c>
      <c r="AO203" s="155">
        <v>0</v>
      </c>
      <c r="AP203" s="155">
        <v>0</v>
      </c>
    </row>
    <row r="204" spans="1:42" ht="15.6" x14ac:dyDescent="0.3">
      <c r="A204" s="180" t="s">
        <v>736</v>
      </c>
      <c r="B204" s="179">
        <v>4</v>
      </c>
      <c r="C204" s="155">
        <v>0</v>
      </c>
      <c r="D204" s="155">
        <v>0</v>
      </c>
      <c r="E204" s="155">
        <v>1</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3</v>
      </c>
      <c r="AH204" s="155">
        <v>0</v>
      </c>
      <c r="AI204" s="155">
        <v>0</v>
      </c>
      <c r="AJ204" s="155">
        <v>0</v>
      </c>
      <c r="AK204" s="155">
        <v>0</v>
      </c>
      <c r="AL204" s="155">
        <v>0</v>
      </c>
      <c r="AM204" s="155">
        <v>0</v>
      </c>
      <c r="AN204" s="155">
        <v>0</v>
      </c>
      <c r="AO204" s="155">
        <v>0</v>
      </c>
      <c r="AP204" s="155">
        <v>0</v>
      </c>
    </row>
    <row r="205" spans="1:42" ht="15.6" x14ac:dyDescent="0.3">
      <c r="A205" s="180" t="s">
        <v>737</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738</v>
      </c>
      <c r="B206" s="179">
        <v>0</v>
      </c>
      <c r="C206" s="155">
        <v>0</v>
      </c>
      <c r="D206" s="155">
        <v>0</v>
      </c>
      <c r="E206" s="155">
        <v>0</v>
      </c>
      <c r="F206" s="155">
        <v>0</v>
      </c>
      <c r="G206" s="155">
        <v>0</v>
      </c>
      <c r="H206" s="155">
        <v>0</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739</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740</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590</v>
      </c>
      <c r="B211" s="179">
        <v>2</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2</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519</v>
      </c>
      <c r="B212" s="179">
        <v>1</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1</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743</v>
      </c>
      <c r="B213" s="179">
        <v>0</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6" x14ac:dyDescent="0.3">
      <c r="A214" s="180" t="s">
        <v>620</v>
      </c>
      <c r="B214" s="179">
        <v>3</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2</v>
      </c>
      <c r="T214" s="155">
        <v>0</v>
      </c>
      <c r="U214" s="155">
        <v>0</v>
      </c>
      <c r="V214" s="155">
        <v>0</v>
      </c>
      <c r="W214" s="155">
        <v>0</v>
      </c>
      <c r="X214" s="155">
        <v>0</v>
      </c>
      <c r="Y214" s="155">
        <v>0</v>
      </c>
      <c r="Z214" s="155">
        <v>0</v>
      </c>
      <c r="AA214" s="155">
        <v>0</v>
      </c>
      <c r="AB214" s="155">
        <v>0</v>
      </c>
      <c r="AC214" s="155">
        <v>1</v>
      </c>
      <c r="AD214" s="155">
        <v>0</v>
      </c>
      <c r="AE214" s="155">
        <v>0</v>
      </c>
      <c r="AF214" s="155">
        <v>0</v>
      </c>
      <c r="AG214" s="155">
        <v>0</v>
      </c>
      <c r="AH214" s="155">
        <v>0</v>
      </c>
      <c r="AI214" s="155">
        <v>0</v>
      </c>
      <c r="AJ214" s="155">
        <v>0</v>
      </c>
      <c r="AK214" s="155">
        <v>0</v>
      </c>
      <c r="AL214" s="155">
        <v>0</v>
      </c>
      <c r="AM214" s="155">
        <v>0</v>
      </c>
      <c r="AN214" s="155">
        <v>0</v>
      </c>
      <c r="AO214" s="155">
        <v>0</v>
      </c>
      <c r="AP214" s="155">
        <v>0</v>
      </c>
    </row>
    <row r="215" spans="1:42" s="10" customFormat="1" ht="15.6" x14ac:dyDescent="0.3">
      <c r="A215" s="180" t="s">
        <v>515</v>
      </c>
      <c r="B215" s="179">
        <v>1</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1</v>
      </c>
      <c r="T215" s="155">
        <v>0</v>
      </c>
      <c r="U215" s="155">
        <v>0</v>
      </c>
      <c r="V215" s="155">
        <v>0</v>
      </c>
      <c r="W215" s="155">
        <v>0</v>
      </c>
      <c r="X215" s="155">
        <v>0</v>
      </c>
      <c r="Y215" s="155">
        <v>0</v>
      </c>
      <c r="Z215" s="155">
        <v>0</v>
      </c>
      <c r="AA215" s="155">
        <v>0</v>
      </c>
      <c r="AB215" s="155">
        <v>0</v>
      </c>
      <c r="AC215" s="155">
        <v>0</v>
      </c>
      <c r="AD215" s="155">
        <v>0</v>
      </c>
      <c r="AE215" s="155">
        <v>0</v>
      </c>
      <c r="AF215" s="155">
        <v>0</v>
      </c>
      <c r="AG215" s="155">
        <v>0</v>
      </c>
      <c r="AH215" s="155">
        <v>0</v>
      </c>
      <c r="AI215" s="155">
        <v>0</v>
      </c>
      <c r="AJ215" s="155">
        <v>0</v>
      </c>
      <c r="AK215" s="155">
        <v>0</v>
      </c>
      <c r="AL215" s="155">
        <v>0</v>
      </c>
      <c r="AM215" s="155">
        <v>0</v>
      </c>
      <c r="AN215" s="155">
        <v>0</v>
      </c>
      <c r="AO215" s="155">
        <v>0</v>
      </c>
      <c r="AP215" s="155">
        <v>0</v>
      </c>
    </row>
    <row r="216" spans="1:42" ht="15.6" x14ac:dyDescent="0.3">
      <c r="A216" s="180" t="s">
        <v>561</v>
      </c>
      <c r="B216" s="179">
        <v>0</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516</v>
      </c>
      <c r="B217" s="179">
        <v>0</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0</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746</v>
      </c>
      <c r="B220" s="179">
        <v>0</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0</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747</v>
      </c>
      <c r="B221" s="179">
        <v>0</v>
      </c>
      <c r="C221" s="155">
        <v>0</v>
      </c>
      <c r="D221" s="155">
        <v>0</v>
      </c>
      <c r="E221" s="155">
        <v>0</v>
      </c>
      <c r="F221" s="155">
        <v>0</v>
      </c>
      <c r="G221" s="155">
        <v>0</v>
      </c>
      <c r="H221" s="155">
        <v>0</v>
      </c>
      <c r="I221" s="155">
        <v>0</v>
      </c>
      <c r="J221" s="155">
        <v>0</v>
      </c>
      <c r="K221" s="155">
        <v>0</v>
      </c>
      <c r="L221" s="155">
        <v>0</v>
      </c>
      <c r="M221" s="155">
        <v>0</v>
      </c>
      <c r="N221" s="155">
        <v>0</v>
      </c>
      <c r="O221" s="155">
        <v>0</v>
      </c>
      <c r="P221" s="155">
        <v>0</v>
      </c>
      <c r="Q221" s="155">
        <v>0</v>
      </c>
      <c r="R221" s="155">
        <v>0</v>
      </c>
      <c r="S221" s="155">
        <v>0</v>
      </c>
      <c r="T221" s="155">
        <v>0</v>
      </c>
      <c r="U221" s="155">
        <v>0</v>
      </c>
      <c r="V221" s="155">
        <v>0</v>
      </c>
      <c r="W221" s="155">
        <v>0</v>
      </c>
      <c r="X221" s="155">
        <v>0</v>
      </c>
      <c r="Y221" s="155">
        <v>0</v>
      </c>
      <c r="Z221" s="155">
        <v>0</v>
      </c>
      <c r="AA221" s="155">
        <v>0</v>
      </c>
      <c r="AB221" s="155">
        <v>0</v>
      </c>
      <c r="AC221" s="155">
        <v>0</v>
      </c>
      <c r="AD221" s="155">
        <v>0</v>
      </c>
      <c r="AE221" s="155">
        <v>0</v>
      </c>
      <c r="AF221" s="155">
        <v>0</v>
      </c>
      <c r="AG221" s="155">
        <v>0</v>
      </c>
      <c r="AH221" s="155">
        <v>0</v>
      </c>
      <c r="AI221" s="155">
        <v>0</v>
      </c>
      <c r="AJ221" s="155">
        <v>0</v>
      </c>
      <c r="AK221" s="155">
        <v>0</v>
      </c>
      <c r="AL221" s="155">
        <v>0</v>
      </c>
      <c r="AM221" s="155">
        <v>0</v>
      </c>
      <c r="AN221" s="155">
        <v>0</v>
      </c>
      <c r="AO221" s="155">
        <v>0</v>
      </c>
      <c r="AP221" s="155">
        <v>0</v>
      </c>
    </row>
    <row r="222" spans="1:42" ht="15.6" x14ac:dyDescent="0.3">
      <c r="A222" s="180" t="s">
        <v>748</v>
      </c>
      <c r="B222" s="179">
        <v>6</v>
      </c>
      <c r="C222" s="155">
        <v>0</v>
      </c>
      <c r="D222" s="155">
        <v>0</v>
      </c>
      <c r="E222" s="155">
        <v>0</v>
      </c>
      <c r="F222" s="155">
        <v>0</v>
      </c>
      <c r="G222" s="155">
        <v>0</v>
      </c>
      <c r="H222" s="155">
        <v>0</v>
      </c>
      <c r="I222" s="155">
        <v>0</v>
      </c>
      <c r="J222" s="155">
        <v>0</v>
      </c>
      <c r="K222" s="155">
        <v>0</v>
      </c>
      <c r="L222" s="155">
        <v>0</v>
      </c>
      <c r="M222" s="155">
        <v>0</v>
      </c>
      <c r="N222" s="155">
        <v>0</v>
      </c>
      <c r="O222" s="155">
        <v>0</v>
      </c>
      <c r="P222" s="155">
        <v>0</v>
      </c>
      <c r="Q222" s="155">
        <v>0</v>
      </c>
      <c r="R222" s="155">
        <v>1</v>
      </c>
      <c r="S222" s="155">
        <v>3</v>
      </c>
      <c r="T222" s="155">
        <v>1</v>
      </c>
      <c r="U222" s="155">
        <v>0</v>
      </c>
      <c r="V222" s="155">
        <v>0</v>
      </c>
      <c r="W222" s="155">
        <v>0</v>
      </c>
      <c r="X222" s="155">
        <v>0</v>
      </c>
      <c r="Y222" s="155">
        <v>0</v>
      </c>
      <c r="Z222" s="155">
        <v>0</v>
      </c>
      <c r="AA222" s="155">
        <v>0</v>
      </c>
      <c r="AB222" s="155">
        <v>0</v>
      </c>
      <c r="AC222" s="155">
        <v>1</v>
      </c>
      <c r="AD222" s="155">
        <v>0</v>
      </c>
      <c r="AE222" s="155">
        <v>0</v>
      </c>
      <c r="AF222" s="155">
        <v>0</v>
      </c>
      <c r="AG222" s="155">
        <v>0</v>
      </c>
      <c r="AH222" s="155">
        <v>0</v>
      </c>
      <c r="AI222" s="155">
        <v>0</v>
      </c>
      <c r="AJ222" s="155">
        <v>0</v>
      </c>
      <c r="AK222" s="155">
        <v>0</v>
      </c>
      <c r="AL222" s="155">
        <v>0</v>
      </c>
      <c r="AM222" s="155">
        <v>0</v>
      </c>
      <c r="AN222" s="155">
        <v>0</v>
      </c>
      <c r="AO222" s="155">
        <v>0</v>
      </c>
      <c r="AP222" s="155">
        <v>0</v>
      </c>
    </row>
    <row r="223" spans="1:42" ht="15.6" x14ac:dyDescent="0.3">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749</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592</v>
      </c>
      <c r="B226" s="179">
        <v>0</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0</v>
      </c>
      <c r="AO226" s="155">
        <v>0</v>
      </c>
      <c r="AP226" s="155">
        <v>0</v>
      </c>
    </row>
    <row r="227" spans="1:42" ht="15.6" x14ac:dyDescent="0.3">
      <c r="A227" s="180" t="s">
        <v>750</v>
      </c>
      <c r="B227" s="179">
        <v>0</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0</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529</v>
      </c>
      <c r="B228" s="179">
        <v>4</v>
      </c>
      <c r="C228" s="155">
        <v>0</v>
      </c>
      <c r="D228" s="155">
        <v>0</v>
      </c>
      <c r="E228" s="155">
        <v>0</v>
      </c>
      <c r="F228" s="155">
        <v>0</v>
      </c>
      <c r="G228" s="155">
        <v>0</v>
      </c>
      <c r="H228" s="155">
        <v>0</v>
      </c>
      <c r="I228" s="155">
        <v>0</v>
      </c>
      <c r="J228" s="155">
        <v>0</v>
      </c>
      <c r="K228" s="155">
        <v>2</v>
      </c>
      <c r="L228" s="155">
        <v>0</v>
      </c>
      <c r="M228" s="155">
        <v>0</v>
      </c>
      <c r="N228" s="155">
        <v>0</v>
      </c>
      <c r="O228" s="155">
        <v>0</v>
      </c>
      <c r="P228" s="155">
        <v>0</v>
      </c>
      <c r="Q228" s="155">
        <v>0</v>
      </c>
      <c r="R228" s="155">
        <v>0</v>
      </c>
      <c r="S228" s="155">
        <v>1</v>
      </c>
      <c r="T228" s="155">
        <v>0</v>
      </c>
      <c r="U228" s="155">
        <v>0</v>
      </c>
      <c r="V228" s="155">
        <v>0</v>
      </c>
      <c r="W228" s="155">
        <v>0</v>
      </c>
      <c r="X228" s="155">
        <v>0</v>
      </c>
      <c r="Y228" s="155">
        <v>0</v>
      </c>
      <c r="Z228" s="155">
        <v>1</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530</v>
      </c>
      <c r="B230" s="179">
        <v>0</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510</v>
      </c>
      <c r="B231" s="179">
        <v>4</v>
      </c>
      <c r="C231" s="155">
        <v>0</v>
      </c>
      <c r="D231" s="155">
        <v>0</v>
      </c>
      <c r="E231" s="155">
        <v>0</v>
      </c>
      <c r="F231" s="155">
        <v>0</v>
      </c>
      <c r="G231" s="155">
        <v>0</v>
      </c>
      <c r="H231" s="155">
        <v>0</v>
      </c>
      <c r="I231" s="155">
        <v>0</v>
      </c>
      <c r="J231" s="155">
        <v>0</v>
      </c>
      <c r="K231" s="155">
        <v>0</v>
      </c>
      <c r="L231" s="155">
        <v>0</v>
      </c>
      <c r="M231" s="155">
        <v>0</v>
      </c>
      <c r="N231" s="155">
        <v>0</v>
      </c>
      <c r="O231" s="155">
        <v>1</v>
      </c>
      <c r="P231" s="155">
        <v>0</v>
      </c>
      <c r="Q231" s="155">
        <v>0</v>
      </c>
      <c r="R231" s="155">
        <v>0</v>
      </c>
      <c r="S231" s="155">
        <v>1</v>
      </c>
      <c r="T231" s="155">
        <v>0</v>
      </c>
      <c r="U231" s="155">
        <v>0</v>
      </c>
      <c r="V231" s="155">
        <v>0</v>
      </c>
      <c r="W231" s="155">
        <v>0</v>
      </c>
      <c r="X231" s="155">
        <v>0</v>
      </c>
      <c r="Y231" s="155">
        <v>0</v>
      </c>
      <c r="Z231" s="155">
        <v>0</v>
      </c>
      <c r="AA231" s="155">
        <v>0</v>
      </c>
      <c r="AB231" s="155">
        <v>0</v>
      </c>
      <c r="AC231" s="155">
        <v>0</v>
      </c>
      <c r="AD231" s="155">
        <v>0</v>
      </c>
      <c r="AE231" s="155">
        <v>0</v>
      </c>
      <c r="AF231" s="155">
        <v>0</v>
      </c>
      <c r="AG231" s="155">
        <v>0</v>
      </c>
      <c r="AH231" s="155">
        <v>1</v>
      </c>
      <c r="AI231" s="155">
        <v>0</v>
      </c>
      <c r="AJ231" s="155">
        <v>1</v>
      </c>
      <c r="AK231" s="155">
        <v>0</v>
      </c>
      <c r="AL231" s="155">
        <v>0</v>
      </c>
      <c r="AM231" s="155">
        <v>0</v>
      </c>
      <c r="AN231" s="155">
        <v>0</v>
      </c>
      <c r="AO231" s="155">
        <v>0</v>
      </c>
      <c r="AP231" s="155">
        <v>0</v>
      </c>
    </row>
    <row r="232" spans="1:42" ht="15.6" x14ac:dyDescent="0.3">
      <c r="A232" s="180" t="s">
        <v>523</v>
      </c>
      <c r="B232" s="179">
        <v>2</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1</v>
      </c>
      <c r="T232" s="155">
        <v>0</v>
      </c>
      <c r="U232" s="155">
        <v>0</v>
      </c>
      <c r="V232" s="155">
        <v>0</v>
      </c>
      <c r="W232" s="155">
        <v>0</v>
      </c>
      <c r="X232" s="155">
        <v>0</v>
      </c>
      <c r="Y232" s="155">
        <v>0</v>
      </c>
      <c r="Z232" s="155">
        <v>0</v>
      </c>
      <c r="AA232" s="155">
        <v>1</v>
      </c>
      <c r="AB232" s="155">
        <v>0</v>
      </c>
      <c r="AC232" s="155">
        <v>0</v>
      </c>
      <c r="AD232" s="155">
        <v>0</v>
      </c>
      <c r="AE232" s="155">
        <v>0</v>
      </c>
      <c r="AF232" s="155">
        <v>0</v>
      </c>
      <c r="AG232" s="155">
        <v>0</v>
      </c>
      <c r="AH232" s="155">
        <v>0</v>
      </c>
      <c r="AI232" s="155">
        <v>0</v>
      </c>
      <c r="AJ232" s="155">
        <v>0</v>
      </c>
      <c r="AK232" s="155">
        <v>0</v>
      </c>
      <c r="AL232" s="155">
        <v>0</v>
      </c>
      <c r="AM232" s="155">
        <v>0</v>
      </c>
      <c r="AN232" s="155">
        <v>0</v>
      </c>
      <c r="AO232" s="155">
        <v>0</v>
      </c>
      <c r="AP232" s="155">
        <v>0</v>
      </c>
    </row>
    <row r="233" spans="1:42" ht="15.6" x14ac:dyDescent="0.3">
      <c r="A233" s="180" t="s">
        <v>752</v>
      </c>
      <c r="B233" s="179">
        <v>0</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520</v>
      </c>
      <c r="B234" s="179">
        <v>0</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0</v>
      </c>
    </row>
    <row r="235" spans="1:42" ht="15.6" x14ac:dyDescent="0.3">
      <c r="A235" s="180" t="s">
        <v>621</v>
      </c>
      <c r="B235" s="179">
        <v>2</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0</v>
      </c>
      <c r="T235" s="155">
        <v>0</v>
      </c>
      <c r="U235" s="155">
        <v>0</v>
      </c>
      <c r="V235" s="155">
        <v>0</v>
      </c>
      <c r="W235" s="155">
        <v>0</v>
      </c>
      <c r="X235" s="155">
        <v>0</v>
      </c>
      <c r="Y235" s="155">
        <v>0</v>
      </c>
      <c r="Z235" s="155">
        <v>0</v>
      </c>
      <c r="AA235" s="155">
        <v>0</v>
      </c>
      <c r="AB235" s="155">
        <v>0</v>
      </c>
      <c r="AC235" s="155">
        <v>0</v>
      </c>
      <c r="AD235" s="155">
        <v>0</v>
      </c>
      <c r="AE235" s="155">
        <v>0</v>
      </c>
      <c r="AF235" s="155">
        <v>0</v>
      </c>
      <c r="AG235" s="155">
        <v>0</v>
      </c>
      <c r="AH235" s="155">
        <v>0</v>
      </c>
      <c r="AI235" s="155">
        <v>0</v>
      </c>
      <c r="AJ235" s="155">
        <v>0</v>
      </c>
      <c r="AK235" s="155">
        <v>0</v>
      </c>
      <c r="AL235" s="155">
        <v>0</v>
      </c>
      <c r="AM235" s="155">
        <v>0</v>
      </c>
      <c r="AN235" s="155">
        <v>0</v>
      </c>
      <c r="AO235" s="155">
        <v>0</v>
      </c>
      <c r="AP235" s="155">
        <v>2</v>
      </c>
    </row>
    <row r="236" spans="1:42" ht="15.6" x14ac:dyDescent="0.3">
      <c r="A236" s="180" t="s">
        <v>501</v>
      </c>
      <c r="B236" s="179">
        <v>26</v>
      </c>
      <c r="C236" s="155">
        <v>0</v>
      </c>
      <c r="D236" s="155">
        <v>0</v>
      </c>
      <c r="E236" s="155">
        <v>0</v>
      </c>
      <c r="F236" s="155">
        <v>0</v>
      </c>
      <c r="G236" s="155">
        <v>0</v>
      </c>
      <c r="H236" s="155">
        <v>1</v>
      </c>
      <c r="I236" s="155">
        <v>0</v>
      </c>
      <c r="J236" s="155">
        <v>0</v>
      </c>
      <c r="K236" s="155">
        <v>0</v>
      </c>
      <c r="L236" s="155">
        <v>0</v>
      </c>
      <c r="M236" s="155">
        <v>0</v>
      </c>
      <c r="N236" s="155">
        <v>0</v>
      </c>
      <c r="O236" s="155">
        <v>0</v>
      </c>
      <c r="P236" s="155">
        <v>0</v>
      </c>
      <c r="Q236" s="155">
        <v>0</v>
      </c>
      <c r="R236" s="155">
        <v>0</v>
      </c>
      <c r="S236" s="155">
        <v>4</v>
      </c>
      <c r="T236" s="155">
        <v>1</v>
      </c>
      <c r="U236" s="155">
        <v>0</v>
      </c>
      <c r="V236" s="155">
        <v>0</v>
      </c>
      <c r="W236" s="155">
        <v>0</v>
      </c>
      <c r="X236" s="155">
        <v>0</v>
      </c>
      <c r="Y236" s="155">
        <v>0</v>
      </c>
      <c r="Z236" s="155">
        <v>0</v>
      </c>
      <c r="AA236" s="155">
        <v>0</v>
      </c>
      <c r="AB236" s="155">
        <v>0</v>
      </c>
      <c r="AC236" s="155">
        <v>10</v>
      </c>
      <c r="AD236" s="155">
        <v>0</v>
      </c>
      <c r="AE236" s="155">
        <v>0</v>
      </c>
      <c r="AF236" s="155">
        <v>0</v>
      </c>
      <c r="AG236" s="155">
        <v>3</v>
      </c>
      <c r="AH236" s="155">
        <v>2</v>
      </c>
      <c r="AI236" s="155">
        <v>0</v>
      </c>
      <c r="AJ236" s="155">
        <v>1</v>
      </c>
      <c r="AK236" s="155">
        <v>0</v>
      </c>
      <c r="AL236" s="155">
        <v>0</v>
      </c>
      <c r="AM236" s="155">
        <v>1</v>
      </c>
      <c r="AN236" s="155">
        <v>0</v>
      </c>
      <c r="AO236" s="155">
        <v>0</v>
      </c>
      <c r="AP236" s="155">
        <v>3</v>
      </c>
    </row>
    <row r="237" spans="1:42" ht="15.6" x14ac:dyDescent="0.3">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3</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0</v>
      </c>
      <c r="T238" s="155">
        <v>0</v>
      </c>
      <c r="U238" s="155">
        <v>0</v>
      </c>
      <c r="V238" s="155">
        <v>0</v>
      </c>
      <c r="W238" s="155">
        <v>0</v>
      </c>
      <c r="X238" s="155">
        <v>0</v>
      </c>
      <c r="Y238" s="155">
        <v>0</v>
      </c>
      <c r="Z238" s="155">
        <v>0</v>
      </c>
      <c r="AA238" s="155">
        <v>0</v>
      </c>
      <c r="AB238" s="155">
        <v>0</v>
      </c>
      <c r="AC238" s="155">
        <v>2</v>
      </c>
      <c r="AD238" s="155">
        <v>0</v>
      </c>
      <c r="AE238" s="155">
        <v>0</v>
      </c>
      <c r="AF238" s="155">
        <v>0</v>
      </c>
      <c r="AG238" s="155">
        <v>1</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64</v>
      </c>
      <c r="C240" s="155">
        <v>0</v>
      </c>
      <c r="D240" s="155">
        <v>0</v>
      </c>
      <c r="E240" s="155">
        <v>0</v>
      </c>
      <c r="F240" s="155">
        <v>0</v>
      </c>
      <c r="G240" s="155">
        <v>0</v>
      </c>
      <c r="H240" s="155">
        <v>6</v>
      </c>
      <c r="I240" s="155">
        <v>0</v>
      </c>
      <c r="J240" s="155">
        <v>0</v>
      </c>
      <c r="K240" s="155">
        <v>0</v>
      </c>
      <c r="L240" s="155">
        <v>0</v>
      </c>
      <c r="M240" s="155">
        <v>0</v>
      </c>
      <c r="N240" s="155">
        <v>0</v>
      </c>
      <c r="O240" s="155">
        <v>0</v>
      </c>
      <c r="P240" s="155">
        <v>0</v>
      </c>
      <c r="Q240" s="155">
        <v>0</v>
      </c>
      <c r="R240" s="155">
        <v>0</v>
      </c>
      <c r="S240" s="155">
        <v>55</v>
      </c>
      <c r="T240" s="155">
        <v>0</v>
      </c>
      <c r="U240" s="155">
        <v>0</v>
      </c>
      <c r="V240" s="155">
        <v>0</v>
      </c>
      <c r="W240" s="155">
        <v>0</v>
      </c>
      <c r="X240" s="155">
        <v>0</v>
      </c>
      <c r="Y240" s="155">
        <v>0</v>
      </c>
      <c r="Z240" s="155">
        <v>0</v>
      </c>
      <c r="AA240" s="155">
        <v>0</v>
      </c>
      <c r="AB240" s="155">
        <v>0</v>
      </c>
      <c r="AC240" s="155">
        <v>0</v>
      </c>
      <c r="AD240" s="155">
        <v>0</v>
      </c>
      <c r="AE240" s="155">
        <v>0</v>
      </c>
      <c r="AF240" s="155">
        <v>0</v>
      </c>
      <c r="AG240" s="155">
        <v>2</v>
      </c>
      <c r="AH240" s="155">
        <v>0</v>
      </c>
      <c r="AI240" s="155">
        <v>0</v>
      </c>
      <c r="AJ240" s="155">
        <v>0</v>
      </c>
      <c r="AK240" s="155">
        <v>0</v>
      </c>
      <c r="AL240" s="155">
        <v>0</v>
      </c>
      <c r="AM240" s="155">
        <v>0</v>
      </c>
      <c r="AN240" s="155">
        <v>0</v>
      </c>
      <c r="AO240" s="155">
        <v>0</v>
      </c>
      <c r="AP240" s="155">
        <v>1</v>
      </c>
    </row>
    <row r="241" spans="1:42" ht="15.6" x14ac:dyDescent="0.3">
      <c r="A241" s="180" t="s">
        <v>755</v>
      </c>
      <c r="B241" s="179">
        <v>7</v>
      </c>
      <c r="C241" s="155">
        <v>0</v>
      </c>
      <c r="D241" s="155">
        <v>0</v>
      </c>
      <c r="E241" s="155">
        <v>0</v>
      </c>
      <c r="F241" s="155">
        <v>0</v>
      </c>
      <c r="G241" s="155">
        <v>0</v>
      </c>
      <c r="H241" s="155">
        <v>1</v>
      </c>
      <c r="I241" s="155">
        <v>0</v>
      </c>
      <c r="J241" s="155">
        <v>0</v>
      </c>
      <c r="K241" s="155">
        <v>0</v>
      </c>
      <c r="L241" s="155">
        <v>0</v>
      </c>
      <c r="M241" s="155">
        <v>0</v>
      </c>
      <c r="N241" s="155">
        <v>0</v>
      </c>
      <c r="O241" s="155">
        <v>0</v>
      </c>
      <c r="P241" s="155">
        <v>0</v>
      </c>
      <c r="Q241" s="155">
        <v>0</v>
      </c>
      <c r="R241" s="155">
        <v>0</v>
      </c>
      <c r="S241" s="155">
        <v>4</v>
      </c>
      <c r="T241" s="155">
        <v>0</v>
      </c>
      <c r="U241" s="155">
        <v>0</v>
      </c>
      <c r="V241" s="155">
        <v>0</v>
      </c>
      <c r="W241" s="155">
        <v>0</v>
      </c>
      <c r="X241" s="155">
        <v>0</v>
      </c>
      <c r="Y241" s="155">
        <v>0</v>
      </c>
      <c r="Z241" s="155">
        <v>0</v>
      </c>
      <c r="AA241" s="155">
        <v>0</v>
      </c>
      <c r="AB241" s="155">
        <v>0</v>
      </c>
      <c r="AC241" s="155">
        <v>0</v>
      </c>
      <c r="AD241" s="155">
        <v>0</v>
      </c>
      <c r="AE241" s="155">
        <v>0</v>
      </c>
      <c r="AF241" s="155">
        <v>0</v>
      </c>
      <c r="AG241" s="155">
        <v>2</v>
      </c>
      <c r="AH241" s="155">
        <v>0</v>
      </c>
      <c r="AI241" s="155">
        <v>0</v>
      </c>
      <c r="AJ241" s="155">
        <v>0</v>
      </c>
      <c r="AK241" s="155">
        <v>0</v>
      </c>
      <c r="AL241" s="155">
        <v>0</v>
      </c>
      <c r="AM241" s="155">
        <v>0</v>
      </c>
      <c r="AN241" s="155">
        <v>0</v>
      </c>
      <c r="AO241" s="155">
        <v>0</v>
      </c>
      <c r="AP241" s="155">
        <v>0</v>
      </c>
    </row>
    <row r="242" spans="1:42" ht="15.6" x14ac:dyDescent="0.3">
      <c r="A242" s="180" t="s">
        <v>563</v>
      </c>
      <c r="B242" s="179">
        <v>1</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1</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1</v>
      </c>
      <c r="C243" s="155">
        <v>0</v>
      </c>
      <c r="D243" s="155">
        <v>0</v>
      </c>
      <c r="E243" s="155">
        <v>0</v>
      </c>
      <c r="F243" s="155">
        <v>0</v>
      </c>
      <c r="G243" s="155">
        <v>0</v>
      </c>
      <c r="H243" s="155">
        <v>1</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1</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1</v>
      </c>
      <c r="AI246" s="155">
        <v>0</v>
      </c>
      <c r="AJ246" s="155">
        <v>0</v>
      </c>
      <c r="AK246" s="155">
        <v>0</v>
      </c>
      <c r="AL246" s="155">
        <v>0</v>
      </c>
      <c r="AM246" s="155">
        <v>0</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8</v>
      </c>
      <c r="C249" s="155">
        <v>0</v>
      </c>
      <c r="D249" s="155">
        <v>0</v>
      </c>
      <c r="E249" s="155">
        <v>0</v>
      </c>
      <c r="F249" s="155">
        <v>0</v>
      </c>
      <c r="G249" s="155">
        <v>0</v>
      </c>
      <c r="H249" s="155">
        <v>0</v>
      </c>
      <c r="I249" s="155">
        <v>0</v>
      </c>
      <c r="J249" s="155">
        <v>0</v>
      </c>
      <c r="K249" s="155">
        <v>0</v>
      </c>
      <c r="L249" s="155">
        <v>0</v>
      </c>
      <c r="M249" s="155">
        <v>0</v>
      </c>
      <c r="N249" s="155">
        <v>0</v>
      </c>
      <c r="O249" s="155">
        <v>0</v>
      </c>
      <c r="P249" s="155">
        <v>2</v>
      </c>
      <c r="Q249" s="155">
        <v>0</v>
      </c>
      <c r="R249" s="155">
        <v>0</v>
      </c>
      <c r="S249" s="155">
        <v>3</v>
      </c>
      <c r="T249" s="155">
        <v>0</v>
      </c>
      <c r="U249" s="155">
        <v>0</v>
      </c>
      <c r="V249" s="155">
        <v>0</v>
      </c>
      <c r="W249" s="155">
        <v>0</v>
      </c>
      <c r="X249" s="155">
        <v>0</v>
      </c>
      <c r="Y249" s="155">
        <v>0</v>
      </c>
      <c r="Z249" s="155">
        <v>0</v>
      </c>
      <c r="AA249" s="155">
        <v>0</v>
      </c>
      <c r="AB249" s="155">
        <v>0</v>
      </c>
      <c r="AC249" s="155">
        <v>0</v>
      </c>
      <c r="AD249" s="155">
        <v>0</v>
      </c>
      <c r="AE249" s="155">
        <v>0</v>
      </c>
      <c r="AF249" s="155">
        <v>0</v>
      </c>
      <c r="AG249" s="155">
        <v>3</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0</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0</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3</v>
      </c>
      <c r="C258" s="155">
        <v>0</v>
      </c>
      <c r="D258" s="155">
        <v>1</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2</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42</v>
      </c>
      <c r="C260" s="155">
        <v>0</v>
      </c>
      <c r="D260" s="155">
        <v>0</v>
      </c>
      <c r="E260" s="155">
        <v>2</v>
      </c>
      <c r="F260" s="155">
        <v>0</v>
      </c>
      <c r="G260" s="155">
        <v>0</v>
      </c>
      <c r="H260" s="155">
        <v>1</v>
      </c>
      <c r="I260" s="155">
        <v>0</v>
      </c>
      <c r="J260" s="155">
        <v>0</v>
      </c>
      <c r="K260" s="155">
        <v>0</v>
      </c>
      <c r="L260" s="155">
        <v>0</v>
      </c>
      <c r="M260" s="155">
        <v>0</v>
      </c>
      <c r="N260" s="155">
        <v>0</v>
      </c>
      <c r="O260" s="155">
        <v>0</v>
      </c>
      <c r="P260" s="155">
        <v>0</v>
      </c>
      <c r="Q260" s="155">
        <v>0</v>
      </c>
      <c r="R260" s="155">
        <v>0</v>
      </c>
      <c r="S260" s="155">
        <v>24</v>
      </c>
      <c r="T260" s="155">
        <v>0</v>
      </c>
      <c r="U260" s="155">
        <v>0</v>
      </c>
      <c r="V260" s="155">
        <v>0</v>
      </c>
      <c r="W260" s="155">
        <v>0</v>
      </c>
      <c r="X260" s="155">
        <v>0</v>
      </c>
      <c r="Y260" s="155">
        <v>0</v>
      </c>
      <c r="Z260" s="155">
        <v>0</v>
      </c>
      <c r="AA260" s="155">
        <v>0</v>
      </c>
      <c r="AB260" s="155">
        <v>0</v>
      </c>
      <c r="AC260" s="155">
        <v>5</v>
      </c>
      <c r="AD260" s="155">
        <v>0</v>
      </c>
      <c r="AE260" s="155">
        <v>1</v>
      </c>
      <c r="AF260" s="155">
        <v>0</v>
      </c>
      <c r="AG260" s="155">
        <v>3</v>
      </c>
      <c r="AH260" s="155">
        <v>0</v>
      </c>
      <c r="AI260" s="155">
        <v>0</v>
      </c>
      <c r="AJ260" s="155">
        <v>4</v>
      </c>
      <c r="AK260" s="155">
        <v>0</v>
      </c>
      <c r="AL260" s="155">
        <v>0</v>
      </c>
      <c r="AM260" s="155">
        <v>0</v>
      </c>
      <c r="AN260" s="155">
        <v>0</v>
      </c>
      <c r="AO260" s="155">
        <v>0</v>
      </c>
      <c r="AP260" s="155">
        <v>2</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0</v>
      </c>
      <c r="C262" s="155">
        <v>0</v>
      </c>
      <c r="D262" s="155">
        <v>0</v>
      </c>
      <c r="E262" s="155">
        <v>0</v>
      </c>
      <c r="F262" s="155">
        <v>0</v>
      </c>
      <c r="G262" s="155">
        <v>0</v>
      </c>
      <c r="H262" s="155">
        <v>0</v>
      </c>
      <c r="I262" s="155">
        <v>0</v>
      </c>
      <c r="J262" s="155">
        <v>0</v>
      </c>
      <c r="K262" s="155">
        <v>0</v>
      </c>
      <c r="L262" s="155">
        <v>0</v>
      </c>
      <c r="M262" s="155">
        <v>0</v>
      </c>
      <c r="N262" s="155">
        <v>0</v>
      </c>
      <c r="O262" s="155">
        <v>0</v>
      </c>
      <c r="P262" s="155">
        <v>0</v>
      </c>
      <c r="Q262" s="155">
        <v>0</v>
      </c>
      <c r="R262" s="155">
        <v>0</v>
      </c>
      <c r="S262" s="155">
        <v>0</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2</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1</v>
      </c>
      <c r="AA275" s="155">
        <v>0</v>
      </c>
      <c r="AB275" s="155">
        <v>0</v>
      </c>
      <c r="AC275" s="155">
        <v>0</v>
      </c>
      <c r="AD275" s="155">
        <v>0</v>
      </c>
      <c r="AE275" s="155">
        <v>0</v>
      </c>
      <c r="AF275" s="155">
        <v>0</v>
      </c>
      <c r="AG275" s="155">
        <v>0</v>
      </c>
      <c r="AH275" s="155">
        <v>1</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32</v>
      </c>
      <c r="C277" s="155">
        <v>0</v>
      </c>
      <c r="D277" s="155">
        <v>0</v>
      </c>
      <c r="E277" s="155">
        <v>0</v>
      </c>
      <c r="F277" s="155">
        <v>0</v>
      </c>
      <c r="G277" s="155">
        <v>0</v>
      </c>
      <c r="H277" s="155">
        <v>0</v>
      </c>
      <c r="I277" s="155">
        <v>0</v>
      </c>
      <c r="J277" s="155">
        <v>0</v>
      </c>
      <c r="K277" s="155">
        <v>0</v>
      </c>
      <c r="L277" s="155">
        <v>0</v>
      </c>
      <c r="M277" s="155">
        <v>0</v>
      </c>
      <c r="N277" s="155">
        <v>0</v>
      </c>
      <c r="O277" s="155">
        <v>0</v>
      </c>
      <c r="P277" s="155">
        <v>0</v>
      </c>
      <c r="Q277" s="155">
        <v>1</v>
      </c>
      <c r="R277" s="155">
        <v>0</v>
      </c>
      <c r="S277" s="155">
        <v>28</v>
      </c>
      <c r="T277" s="155">
        <v>0</v>
      </c>
      <c r="U277" s="155">
        <v>0</v>
      </c>
      <c r="V277" s="155">
        <v>0</v>
      </c>
      <c r="W277" s="155">
        <v>0</v>
      </c>
      <c r="X277" s="155">
        <v>0</v>
      </c>
      <c r="Y277" s="155">
        <v>0</v>
      </c>
      <c r="Z277" s="155">
        <v>0</v>
      </c>
      <c r="AA277" s="155">
        <v>0</v>
      </c>
      <c r="AB277" s="155">
        <v>0</v>
      </c>
      <c r="AC277" s="155">
        <v>0</v>
      </c>
      <c r="AD277" s="155">
        <v>0</v>
      </c>
      <c r="AE277" s="155">
        <v>0</v>
      </c>
      <c r="AF277" s="155">
        <v>0</v>
      </c>
      <c r="AG277" s="155">
        <v>2</v>
      </c>
      <c r="AH277" s="155">
        <v>0</v>
      </c>
      <c r="AI277" s="155">
        <v>0</v>
      </c>
      <c r="AJ277" s="155">
        <v>0</v>
      </c>
      <c r="AK277" s="155">
        <v>0</v>
      </c>
      <c r="AL277" s="155">
        <v>0</v>
      </c>
      <c r="AM277" s="155">
        <v>0</v>
      </c>
      <c r="AN277" s="155">
        <v>0</v>
      </c>
      <c r="AO277" s="155">
        <v>0</v>
      </c>
      <c r="AP277" s="155">
        <v>1</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0</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0</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0</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0</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0</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1</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1</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2</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2</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1</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1</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7</v>
      </c>
      <c r="C292" s="155">
        <v>0</v>
      </c>
      <c r="D292" s="155">
        <v>0</v>
      </c>
      <c r="E292" s="155">
        <v>0</v>
      </c>
      <c r="F292" s="155">
        <v>0</v>
      </c>
      <c r="G292" s="155">
        <v>0</v>
      </c>
      <c r="H292" s="155">
        <v>2</v>
      </c>
      <c r="I292" s="155">
        <v>0</v>
      </c>
      <c r="J292" s="155">
        <v>0</v>
      </c>
      <c r="K292" s="155">
        <v>0</v>
      </c>
      <c r="L292" s="155">
        <v>0</v>
      </c>
      <c r="M292" s="155">
        <v>0</v>
      </c>
      <c r="N292" s="155">
        <v>0</v>
      </c>
      <c r="O292" s="155">
        <v>0</v>
      </c>
      <c r="P292" s="155">
        <v>2</v>
      </c>
      <c r="Q292" s="155">
        <v>0</v>
      </c>
      <c r="R292" s="155">
        <v>0</v>
      </c>
      <c r="S292" s="155">
        <v>1</v>
      </c>
      <c r="T292" s="155">
        <v>0</v>
      </c>
      <c r="U292" s="155">
        <v>0</v>
      </c>
      <c r="V292" s="155">
        <v>0</v>
      </c>
      <c r="W292" s="155">
        <v>0</v>
      </c>
      <c r="X292" s="155">
        <v>0</v>
      </c>
      <c r="Y292" s="155">
        <v>0</v>
      </c>
      <c r="Z292" s="155">
        <v>0</v>
      </c>
      <c r="AA292" s="155">
        <v>0</v>
      </c>
      <c r="AB292" s="155">
        <v>0</v>
      </c>
      <c r="AC292" s="155">
        <v>0</v>
      </c>
      <c r="AD292" s="155">
        <v>0</v>
      </c>
      <c r="AE292" s="155">
        <v>0</v>
      </c>
      <c r="AF292" s="155">
        <v>0</v>
      </c>
      <c r="AG292" s="155">
        <v>2</v>
      </c>
      <c r="AH292" s="155">
        <v>0</v>
      </c>
      <c r="AI292" s="155">
        <v>0</v>
      </c>
      <c r="AJ292" s="155">
        <v>0</v>
      </c>
      <c r="AK292" s="155">
        <v>0</v>
      </c>
      <c r="AL292" s="155">
        <v>0</v>
      </c>
      <c r="AM292" s="155">
        <v>0</v>
      </c>
      <c r="AN292" s="155">
        <v>0</v>
      </c>
      <c r="AO292" s="155">
        <v>0</v>
      </c>
      <c r="AP292" s="155">
        <v>0</v>
      </c>
    </row>
    <row r="293" spans="1:42" ht="15.6" x14ac:dyDescent="0.3">
      <c r="A293" s="180" t="s">
        <v>788</v>
      </c>
      <c r="B293" s="179">
        <v>0</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8</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6</v>
      </c>
      <c r="T294" s="155">
        <v>0</v>
      </c>
      <c r="U294" s="155">
        <v>0</v>
      </c>
      <c r="V294" s="155">
        <v>0</v>
      </c>
      <c r="W294" s="155">
        <v>0</v>
      </c>
      <c r="X294" s="155">
        <v>0</v>
      </c>
      <c r="Y294" s="155">
        <v>0</v>
      </c>
      <c r="Z294" s="155">
        <v>0</v>
      </c>
      <c r="AA294" s="155">
        <v>0</v>
      </c>
      <c r="AB294" s="155">
        <v>0</v>
      </c>
      <c r="AC294" s="155">
        <v>1</v>
      </c>
      <c r="AD294" s="155">
        <v>0</v>
      </c>
      <c r="AE294" s="155">
        <v>0</v>
      </c>
      <c r="AF294" s="155">
        <v>0</v>
      </c>
      <c r="AG294" s="155">
        <v>1</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10</v>
      </c>
      <c r="C299" s="155">
        <v>1</v>
      </c>
      <c r="D299" s="155">
        <v>0</v>
      </c>
      <c r="E299" s="155">
        <v>1</v>
      </c>
      <c r="F299" s="155">
        <v>0</v>
      </c>
      <c r="G299" s="155">
        <v>0</v>
      </c>
      <c r="H299" s="155">
        <v>0</v>
      </c>
      <c r="I299" s="155">
        <v>0</v>
      </c>
      <c r="J299" s="155">
        <v>0</v>
      </c>
      <c r="K299" s="155">
        <v>0</v>
      </c>
      <c r="L299" s="155">
        <v>0</v>
      </c>
      <c r="M299" s="155">
        <v>0</v>
      </c>
      <c r="N299" s="155">
        <v>0</v>
      </c>
      <c r="O299" s="155">
        <v>0</v>
      </c>
      <c r="P299" s="155">
        <v>0</v>
      </c>
      <c r="Q299" s="155">
        <v>0</v>
      </c>
      <c r="R299" s="155">
        <v>0</v>
      </c>
      <c r="S299" s="155">
        <v>2</v>
      </c>
      <c r="T299" s="155">
        <v>0</v>
      </c>
      <c r="U299" s="155">
        <v>0</v>
      </c>
      <c r="V299" s="155">
        <v>0</v>
      </c>
      <c r="W299" s="155">
        <v>0</v>
      </c>
      <c r="X299" s="155">
        <v>0</v>
      </c>
      <c r="Y299" s="155">
        <v>0</v>
      </c>
      <c r="Z299" s="155">
        <v>0</v>
      </c>
      <c r="AA299" s="155">
        <v>0</v>
      </c>
      <c r="AB299" s="155">
        <v>0</v>
      </c>
      <c r="AC299" s="155">
        <v>1</v>
      </c>
      <c r="AD299" s="155">
        <v>0</v>
      </c>
      <c r="AE299" s="155">
        <v>0</v>
      </c>
      <c r="AF299" s="155">
        <v>0</v>
      </c>
      <c r="AG299" s="155">
        <v>3</v>
      </c>
      <c r="AH299" s="155">
        <v>1</v>
      </c>
      <c r="AI299" s="155">
        <v>0</v>
      </c>
      <c r="AJ299" s="155">
        <v>0</v>
      </c>
      <c r="AK299" s="155">
        <v>0</v>
      </c>
      <c r="AL299" s="155">
        <v>0</v>
      </c>
      <c r="AM299" s="155">
        <v>0</v>
      </c>
      <c r="AN299" s="155">
        <v>1</v>
      </c>
      <c r="AO299" s="155">
        <v>0</v>
      </c>
      <c r="AP299" s="155">
        <v>0</v>
      </c>
    </row>
    <row r="300" spans="1:42" ht="15.6" x14ac:dyDescent="0.3">
      <c r="A300" s="180" t="s">
        <v>793</v>
      </c>
      <c r="B300" s="179">
        <v>3</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2</v>
      </c>
      <c r="T300" s="155">
        <v>0</v>
      </c>
      <c r="U300" s="155">
        <v>0</v>
      </c>
      <c r="V300" s="155">
        <v>0</v>
      </c>
      <c r="W300" s="155">
        <v>0</v>
      </c>
      <c r="X300" s="155">
        <v>0</v>
      </c>
      <c r="Y300" s="155">
        <v>0</v>
      </c>
      <c r="Z300" s="155">
        <v>0</v>
      </c>
      <c r="AA300" s="155">
        <v>0</v>
      </c>
      <c r="AB300" s="155">
        <v>0</v>
      </c>
      <c r="AC300" s="155">
        <v>0</v>
      </c>
      <c r="AD300" s="155">
        <v>0</v>
      </c>
      <c r="AE300" s="155">
        <v>0</v>
      </c>
      <c r="AF300" s="155">
        <v>0</v>
      </c>
      <c r="AG300" s="155">
        <v>0</v>
      </c>
      <c r="AH300" s="155">
        <v>0</v>
      </c>
      <c r="AI300" s="155">
        <v>0</v>
      </c>
      <c r="AJ300" s="155">
        <v>1</v>
      </c>
      <c r="AK300" s="155">
        <v>0</v>
      </c>
      <c r="AL300" s="155">
        <v>0</v>
      </c>
      <c r="AM300" s="155">
        <v>0</v>
      </c>
      <c r="AN300" s="155">
        <v>0</v>
      </c>
      <c r="AO300" s="155">
        <v>0</v>
      </c>
      <c r="AP300" s="155">
        <v>0</v>
      </c>
    </row>
    <row r="301" spans="1:42" ht="15.6" x14ac:dyDescent="0.3">
      <c r="A301" s="180" t="s">
        <v>502</v>
      </c>
      <c r="B301" s="179">
        <v>2</v>
      </c>
      <c r="C301" s="155">
        <v>0</v>
      </c>
      <c r="D301" s="155">
        <v>0</v>
      </c>
      <c r="E301" s="155">
        <v>0</v>
      </c>
      <c r="F301" s="155">
        <v>0</v>
      </c>
      <c r="G301" s="155">
        <v>0</v>
      </c>
      <c r="H301" s="155">
        <v>1</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1</v>
      </c>
      <c r="AD301" s="155">
        <v>0</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0</v>
      </c>
      <c r="T308" s="155">
        <v>0</v>
      </c>
      <c r="U308" s="155">
        <v>0</v>
      </c>
      <c r="V308" s="155">
        <v>0</v>
      </c>
      <c r="W308" s="155">
        <v>0</v>
      </c>
      <c r="X308" s="155">
        <v>0</v>
      </c>
      <c r="Y308" s="155">
        <v>0</v>
      </c>
      <c r="Z308" s="155">
        <v>0</v>
      </c>
      <c r="AA308" s="155">
        <v>0</v>
      </c>
      <c r="AB308" s="155">
        <v>0</v>
      </c>
      <c r="AC308" s="155">
        <v>0</v>
      </c>
      <c r="AD308" s="155">
        <v>0</v>
      </c>
      <c r="AE308" s="155">
        <v>0</v>
      </c>
      <c r="AF308" s="155">
        <v>0</v>
      </c>
      <c r="AG308" s="155">
        <v>1</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13349</v>
      </c>
      <c r="C310" s="179">
        <v>11</v>
      </c>
      <c r="D310" s="179">
        <v>46</v>
      </c>
      <c r="E310" s="179">
        <v>310</v>
      </c>
      <c r="F310" s="179">
        <v>74</v>
      </c>
      <c r="G310" s="179">
        <v>170</v>
      </c>
      <c r="H310" s="179">
        <v>1496</v>
      </c>
      <c r="I310" s="179">
        <v>5</v>
      </c>
      <c r="J310" s="179">
        <v>168</v>
      </c>
      <c r="K310" s="179">
        <v>27</v>
      </c>
      <c r="L310" s="179">
        <v>15</v>
      </c>
      <c r="M310" s="179">
        <v>55</v>
      </c>
      <c r="N310" s="179">
        <v>3</v>
      </c>
      <c r="O310" s="179">
        <v>84</v>
      </c>
      <c r="P310" s="179">
        <v>91</v>
      </c>
      <c r="Q310" s="179">
        <v>177</v>
      </c>
      <c r="R310" s="179">
        <v>60</v>
      </c>
      <c r="S310" s="179">
        <v>4600</v>
      </c>
      <c r="T310" s="179">
        <v>535</v>
      </c>
      <c r="U310" s="179">
        <v>51</v>
      </c>
      <c r="V310" s="179">
        <v>66</v>
      </c>
      <c r="W310" s="179">
        <v>74</v>
      </c>
      <c r="X310" s="179">
        <v>7</v>
      </c>
      <c r="Y310" s="179">
        <v>75</v>
      </c>
      <c r="Z310" s="179">
        <v>40</v>
      </c>
      <c r="AA310" s="179">
        <v>28</v>
      </c>
      <c r="AB310" s="179">
        <v>26</v>
      </c>
      <c r="AC310" s="179">
        <v>1305</v>
      </c>
      <c r="AD310" s="179">
        <v>57</v>
      </c>
      <c r="AE310" s="179">
        <v>152</v>
      </c>
      <c r="AF310" s="179">
        <v>30</v>
      </c>
      <c r="AG310" s="179">
        <v>891</v>
      </c>
      <c r="AH310" s="179">
        <v>873</v>
      </c>
      <c r="AI310" s="179">
        <v>66</v>
      </c>
      <c r="AJ310" s="179">
        <v>531</v>
      </c>
      <c r="AK310" s="179">
        <v>6</v>
      </c>
      <c r="AL310" s="179">
        <v>104</v>
      </c>
      <c r="AM310" s="179">
        <v>347</v>
      </c>
      <c r="AN310" s="179">
        <v>88</v>
      </c>
      <c r="AO310" s="179">
        <v>163</v>
      </c>
      <c r="AP310" s="179">
        <v>442</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State Department of Licensing</dc:creator>
  <cp:lastModifiedBy>Robert Hunter</cp:lastModifiedBy>
  <cp:lastPrinted>2021-06-04T18:57:56Z</cp:lastPrinted>
  <dcterms:created xsi:type="dcterms:W3CDTF">1998-10-07T20:38:17Z</dcterms:created>
  <dcterms:modified xsi:type="dcterms:W3CDTF">2021-06-08T23:17:44Z</dcterms:modified>
</cp:coreProperties>
</file>